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hell\Iban_DataBootCamp_HW\Wk1_Hmwk\"/>
    </mc:Choice>
  </mc:AlternateContent>
  <xr:revisionPtr revIDLastSave="0" documentId="13_ncr:1_{7B22CC2B-EFA3-436F-B5C6-04336CCF1D55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Pivot_Cat" sheetId="2" r:id="rId2"/>
    <sheet name="Pivot_SubCat" sheetId="5" r:id="rId3"/>
    <sheet name="Pivot_Date" sheetId="6" r:id="rId4"/>
    <sheet name="Bonus" sheetId="7" r:id="rId5"/>
    <sheet name="Statistical_Analysis" sheetId="8" r:id="rId6"/>
  </sheets>
  <definedNames>
    <definedName name="_xlnm._FilterDatabase" localSheetId="0" hidden="1">Data!$A$1:$U$4116</definedName>
    <definedName name="goal">Data!$D$2:$D$4115</definedName>
    <definedName name="state">Data!$F$2:$F$4115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15" i="8" l="1"/>
  <c r="K6" i="8"/>
  <c r="K16" i="8" l="1"/>
  <c r="K14" i="8"/>
  <c r="K13" i="8"/>
  <c r="K12" i="8"/>
  <c r="K11" i="8"/>
  <c r="K7" i="8"/>
  <c r="K5" i="8"/>
  <c r="K4" i="8"/>
  <c r="K3" i="8"/>
  <c r="K2" i="8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C14" i="7" s="1"/>
  <c r="B7" i="7"/>
  <c r="B13" i="7"/>
  <c r="B12" i="7"/>
  <c r="B11" i="7"/>
  <c r="B10" i="7"/>
  <c r="B9" i="7"/>
  <c r="B8" i="7"/>
  <c r="B6" i="7"/>
  <c r="B5" i="7"/>
  <c r="B4" i="7"/>
  <c r="B3" i="7"/>
  <c r="B2" i="7"/>
  <c r="F6" i="7" l="1"/>
  <c r="H7" i="7"/>
  <c r="G12" i="7"/>
  <c r="E2" i="7"/>
  <c r="H2" i="7" s="1"/>
  <c r="E10" i="7"/>
  <c r="F10" i="7" s="1"/>
  <c r="E6" i="7"/>
  <c r="G6" i="7" s="1"/>
  <c r="E13" i="7"/>
  <c r="H13" i="7" s="1"/>
  <c r="E9" i="7"/>
  <c r="G9" i="7" s="1"/>
  <c r="E5" i="7"/>
  <c r="H5" i="7" s="1"/>
  <c r="E12" i="7"/>
  <c r="H12" i="7" s="1"/>
  <c r="E8" i="7"/>
  <c r="F8" i="7" s="1"/>
  <c r="E4" i="7"/>
  <c r="F4" i="7" s="1"/>
  <c r="E11" i="7"/>
  <c r="G11" i="7" s="1"/>
  <c r="E7" i="7"/>
  <c r="F7" i="7" s="1"/>
  <c r="E3" i="7"/>
  <c r="H3" i="7" s="1"/>
  <c r="D14" i="7"/>
  <c r="B14" i="7"/>
  <c r="G13" i="7" l="1"/>
  <c r="F3" i="7"/>
  <c r="G8" i="7"/>
  <c r="F11" i="7"/>
  <c r="F5" i="7"/>
  <c r="H6" i="7"/>
  <c r="G3" i="7"/>
  <c r="F9" i="7"/>
  <c r="G2" i="7"/>
  <c r="H9" i="7"/>
  <c r="G5" i="7"/>
  <c r="H8" i="7"/>
  <c r="F13" i="7"/>
  <c r="G7" i="7"/>
  <c r="G10" i="7"/>
  <c r="F2" i="7"/>
  <c r="H11" i="7"/>
  <c r="H10" i="7"/>
  <c r="G4" i="7"/>
  <c r="H4" i="7"/>
  <c r="F12" i="7"/>
  <c r="L4116" i="1"/>
  <c r="O384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U4" i="1" s="1"/>
  <c r="T5" i="1"/>
  <c r="T6" i="1"/>
  <c r="T7" i="1"/>
  <c r="T8" i="1"/>
  <c r="U8" i="1" s="1"/>
  <c r="T9" i="1"/>
  <c r="T10" i="1"/>
  <c r="T11" i="1"/>
  <c r="T12" i="1"/>
  <c r="U12" i="1" s="1"/>
  <c r="T13" i="1"/>
  <c r="T14" i="1"/>
  <c r="T15" i="1"/>
  <c r="T16" i="1"/>
  <c r="U16" i="1" s="1"/>
  <c r="T17" i="1"/>
  <c r="T18" i="1"/>
  <c r="T19" i="1"/>
  <c r="T20" i="1"/>
  <c r="U20" i="1" s="1"/>
  <c r="T21" i="1"/>
  <c r="T22" i="1"/>
  <c r="T23" i="1"/>
  <c r="T24" i="1"/>
  <c r="U24" i="1" s="1"/>
  <c r="T25" i="1"/>
  <c r="T26" i="1"/>
  <c r="T27" i="1"/>
  <c r="T28" i="1"/>
  <c r="U28" i="1" s="1"/>
  <c r="T29" i="1"/>
  <c r="T30" i="1"/>
  <c r="T31" i="1"/>
  <c r="T32" i="1"/>
  <c r="U32" i="1" s="1"/>
  <c r="T33" i="1"/>
  <c r="T34" i="1"/>
  <c r="T35" i="1"/>
  <c r="T36" i="1"/>
  <c r="U36" i="1" s="1"/>
  <c r="T37" i="1"/>
  <c r="T38" i="1"/>
  <c r="T39" i="1"/>
  <c r="T40" i="1"/>
  <c r="U40" i="1" s="1"/>
  <c r="T41" i="1"/>
  <c r="T42" i="1"/>
  <c r="T43" i="1"/>
  <c r="T44" i="1"/>
  <c r="U44" i="1" s="1"/>
  <c r="T45" i="1"/>
  <c r="T46" i="1"/>
  <c r="T47" i="1"/>
  <c r="T48" i="1"/>
  <c r="U48" i="1" s="1"/>
  <c r="T49" i="1"/>
  <c r="T50" i="1"/>
  <c r="T51" i="1"/>
  <c r="T52" i="1"/>
  <c r="U52" i="1" s="1"/>
  <c r="T53" i="1"/>
  <c r="T54" i="1"/>
  <c r="T55" i="1"/>
  <c r="T56" i="1"/>
  <c r="U56" i="1" s="1"/>
  <c r="T57" i="1"/>
  <c r="T58" i="1"/>
  <c r="T59" i="1"/>
  <c r="T60" i="1"/>
  <c r="U60" i="1" s="1"/>
  <c r="T61" i="1"/>
  <c r="T62" i="1"/>
  <c r="T63" i="1"/>
  <c r="T64" i="1"/>
  <c r="U64" i="1" s="1"/>
  <c r="T65" i="1"/>
  <c r="T66" i="1"/>
  <c r="T67" i="1"/>
  <c r="T68" i="1"/>
  <c r="U68" i="1" s="1"/>
  <c r="T69" i="1"/>
  <c r="T70" i="1"/>
  <c r="T71" i="1"/>
  <c r="T72" i="1"/>
  <c r="U72" i="1" s="1"/>
  <c r="T73" i="1"/>
  <c r="T74" i="1"/>
  <c r="T75" i="1"/>
  <c r="T76" i="1"/>
  <c r="U76" i="1" s="1"/>
  <c r="T77" i="1"/>
  <c r="T78" i="1"/>
  <c r="T79" i="1"/>
  <c r="T80" i="1"/>
  <c r="U80" i="1" s="1"/>
  <c r="T81" i="1"/>
  <c r="T82" i="1"/>
  <c r="T83" i="1"/>
  <c r="T84" i="1"/>
  <c r="U84" i="1" s="1"/>
  <c r="T85" i="1"/>
  <c r="T86" i="1"/>
  <c r="T87" i="1"/>
  <c r="T88" i="1"/>
  <c r="U88" i="1" s="1"/>
  <c r="T89" i="1"/>
  <c r="T90" i="1"/>
  <c r="T91" i="1"/>
  <c r="T92" i="1"/>
  <c r="U92" i="1" s="1"/>
  <c r="T93" i="1"/>
  <c r="T94" i="1"/>
  <c r="T95" i="1"/>
  <c r="T96" i="1"/>
  <c r="U96" i="1" s="1"/>
  <c r="T97" i="1"/>
  <c r="T98" i="1"/>
  <c r="T99" i="1"/>
  <c r="T100" i="1"/>
  <c r="U100" i="1" s="1"/>
  <c r="T101" i="1"/>
  <c r="T102" i="1"/>
  <c r="T103" i="1"/>
  <c r="T104" i="1"/>
  <c r="U104" i="1" s="1"/>
  <c r="T105" i="1"/>
  <c r="T106" i="1"/>
  <c r="T107" i="1"/>
  <c r="T108" i="1"/>
  <c r="U108" i="1" s="1"/>
  <c r="T109" i="1"/>
  <c r="T110" i="1"/>
  <c r="T111" i="1"/>
  <c r="T112" i="1"/>
  <c r="U112" i="1" s="1"/>
  <c r="T113" i="1"/>
  <c r="T114" i="1"/>
  <c r="T115" i="1"/>
  <c r="T116" i="1"/>
  <c r="U116" i="1" s="1"/>
  <c r="T117" i="1"/>
  <c r="T118" i="1"/>
  <c r="T119" i="1"/>
  <c r="T120" i="1"/>
  <c r="U120" i="1" s="1"/>
  <c r="T121" i="1"/>
  <c r="T122" i="1"/>
  <c r="T123" i="1"/>
  <c r="T124" i="1"/>
  <c r="U124" i="1" s="1"/>
  <c r="T125" i="1"/>
  <c r="T126" i="1"/>
  <c r="T127" i="1"/>
  <c r="T128" i="1"/>
  <c r="U128" i="1" s="1"/>
  <c r="T129" i="1"/>
  <c r="T130" i="1"/>
  <c r="T131" i="1"/>
  <c r="T132" i="1"/>
  <c r="U132" i="1" s="1"/>
  <c r="T133" i="1"/>
  <c r="T134" i="1"/>
  <c r="T135" i="1"/>
  <c r="T136" i="1"/>
  <c r="U136" i="1" s="1"/>
  <c r="T137" i="1"/>
  <c r="T138" i="1"/>
  <c r="T139" i="1"/>
  <c r="T140" i="1"/>
  <c r="U140" i="1" s="1"/>
  <c r="T141" i="1"/>
  <c r="T142" i="1"/>
  <c r="T143" i="1"/>
  <c r="T144" i="1"/>
  <c r="U144" i="1" s="1"/>
  <c r="T145" i="1"/>
  <c r="T146" i="1"/>
  <c r="T147" i="1"/>
  <c r="T148" i="1"/>
  <c r="U148" i="1" s="1"/>
  <c r="T149" i="1"/>
  <c r="T150" i="1"/>
  <c r="T151" i="1"/>
  <c r="T152" i="1"/>
  <c r="U152" i="1" s="1"/>
  <c r="T153" i="1"/>
  <c r="T154" i="1"/>
  <c r="T155" i="1"/>
  <c r="T156" i="1"/>
  <c r="U156" i="1" s="1"/>
  <c r="T157" i="1"/>
  <c r="T158" i="1"/>
  <c r="T159" i="1"/>
  <c r="T160" i="1"/>
  <c r="U160" i="1" s="1"/>
  <c r="T161" i="1"/>
  <c r="T162" i="1"/>
  <c r="T163" i="1"/>
  <c r="T164" i="1"/>
  <c r="U164" i="1" s="1"/>
  <c r="T165" i="1"/>
  <c r="T166" i="1"/>
  <c r="T167" i="1"/>
  <c r="T168" i="1"/>
  <c r="U168" i="1" s="1"/>
  <c r="T169" i="1"/>
  <c r="T170" i="1"/>
  <c r="T171" i="1"/>
  <c r="T172" i="1"/>
  <c r="U172" i="1" s="1"/>
  <c r="T173" i="1"/>
  <c r="T174" i="1"/>
  <c r="T175" i="1"/>
  <c r="T176" i="1"/>
  <c r="U176" i="1" s="1"/>
  <c r="T177" i="1"/>
  <c r="T178" i="1"/>
  <c r="T179" i="1"/>
  <c r="T180" i="1"/>
  <c r="U180" i="1" s="1"/>
  <c r="T181" i="1"/>
  <c r="T182" i="1"/>
  <c r="T183" i="1"/>
  <c r="T184" i="1"/>
  <c r="U184" i="1" s="1"/>
  <c r="T185" i="1"/>
  <c r="T186" i="1"/>
  <c r="T187" i="1"/>
  <c r="T188" i="1"/>
  <c r="U188" i="1" s="1"/>
  <c r="T189" i="1"/>
  <c r="T190" i="1"/>
  <c r="T191" i="1"/>
  <c r="T192" i="1"/>
  <c r="U192" i="1" s="1"/>
  <c r="T193" i="1"/>
  <c r="T194" i="1"/>
  <c r="T195" i="1"/>
  <c r="T196" i="1"/>
  <c r="U196" i="1" s="1"/>
  <c r="T197" i="1"/>
  <c r="T198" i="1"/>
  <c r="T199" i="1"/>
  <c r="T200" i="1"/>
  <c r="U200" i="1" s="1"/>
  <c r="T201" i="1"/>
  <c r="T202" i="1"/>
  <c r="T203" i="1"/>
  <c r="T204" i="1"/>
  <c r="U204" i="1" s="1"/>
  <c r="T205" i="1"/>
  <c r="T206" i="1"/>
  <c r="T207" i="1"/>
  <c r="T208" i="1"/>
  <c r="U208" i="1" s="1"/>
  <c r="T209" i="1"/>
  <c r="T210" i="1"/>
  <c r="T211" i="1"/>
  <c r="T212" i="1"/>
  <c r="U212" i="1" s="1"/>
  <c r="T213" i="1"/>
  <c r="T214" i="1"/>
  <c r="T215" i="1"/>
  <c r="T216" i="1"/>
  <c r="U216" i="1" s="1"/>
  <c r="T217" i="1"/>
  <c r="T218" i="1"/>
  <c r="T219" i="1"/>
  <c r="T220" i="1"/>
  <c r="U220" i="1" s="1"/>
  <c r="T221" i="1"/>
  <c r="T222" i="1"/>
  <c r="T223" i="1"/>
  <c r="T224" i="1"/>
  <c r="U224" i="1" s="1"/>
  <c r="T225" i="1"/>
  <c r="T226" i="1"/>
  <c r="T227" i="1"/>
  <c r="T228" i="1"/>
  <c r="U228" i="1" s="1"/>
  <c r="T229" i="1"/>
  <c r="T230" i="1"/>
  <c r="T231" i="1"/>
  <c r="T232" i="1"/>
  <c r="U232" i="1" s="1"/>
  <c r="T233" i="1"/>
  <c r="T234" i="1"/>
  <c r="T235" i="1"/>
  <c r="T236" i="1"/>
  <c r="U236" i="1" s="1"/>
  <c r="T237" i="1"/>
  <c r="T238" i="1"/>
  <c r="T239" i="1"/>
  <c r="T240" i="1"/>
  <c r="U240" i="1" s="1"/>
  <c r="T241" i="1"/>
  <c r="T242" i="1"/>
  <c r="T243" i="1"/>
  <c r="T244" i="1"/>
  <c r="U244" i="1" s="1"/>
  <c r="T245" i="1"/>
  <c r="T246" i="1"/>
  <c r="T247" i="1"/>
  <c r="T248" i="1"/>
  <c r="U248" i="1" s="1"/>
  <c r="T249" i="1"/>
  <c r="T250" i="1"/>
  <c r="T251" i="1"/>
  <c r="T252" i="1"/>
  <c r="U252" i="1" s="1"/>
  <c r="T253" i="1"/>
  <c r="T254" i="1"/>
  <c r="T255" i="1"/>
  <c r="T256" i="1"/>
  <c r="U256" i="1" s="1"/>
  <c r="T257" i="1"/>
  <c r="T258" i="1"/>
  <c r="T259" i="1"/>
  <c r="T260" i="1"/>
  <c r="U260" i="1" s="1"/>
  <c r="T261" i="1"/>
  <c r="T262" i="1"/>
  <c r="T263" i="1"/>
  <c r="T264" i="1"/>
  <c r="U264" i="1" s="1"/>
  <c r="T265" i="1"/>
  <c r="T266" i="1"/>
  <c r="T267" i="1"/>
  <c r="T268" i="1"/>
  <c r="U268" i="1" s="1"/>
  <c r="T269" i="1"/>
  <c r="T270" i="1"/>
  <c r="T271" i="1"/>
  <c r="T272" i="1"/>
  <c r="U272" i="1" s="1"/>
  <c r="T273" i="1"/>
  <c r="T274" i="1"/>
  <c r="T275" i="1"/>
  <c r="T276" i="1"/>
  <c r="U276" i="1" s="1"/>
  <c r="T277" i="1"/>
  <c r="T278" i="1"/>
  <c r="T279" i="1"/>
  <c r="T280" i="1"/>
  <c r="U280" i="1" s="1"/>
  <c r="T281" i="1"/>
  <c r="T282" i="1"/>
  <c r="T283" i="1"/>
  <c r="T284" i="1"/>
  <c r="U284" i="1" s="1"/>
  <c r="T285" i="1"/>
  <c r="T286" i="1"/>
  <c r="T287" i="1"/>
  <c r="T288" i="1"/>
  <c r="U288" i="1" s="1"/>
  <c r="T289" i="1"/>
  <c r="T290" i="1"/>
  <c r="T291" i="1"/>
  <c r="T292" i="1"/>
  <c r="U292" i="1" s="1"/>
  <c r="T293" i="1"/>
  <c r="T294" i="1"/>
  <c r="T295" i="1"/>
  <c r="T296" i="1"/>
  <c r="U296" i="1" s="1"/>
  <c r="T297" i="1"/>
  <c r="T298" i="1"/>
  <c r="T299" i="1"/>
  <c r="T300" i="1"/>
  <c r="U300" i="1" s="1"/>
  <c r="T301" i="1"/>
  <c r="T302" i="1"/>
  <c r="T303" i="1"/>
  <c r="T304" i="1"/>
  <c r="U304" i="1" s="1"/>
  <c r="T305" i="1"/>
  <c r="T306" i="1"/>
  <c r="T307" i="1"/>
  <c r="T308" i="1"/>
  <c r="U308" i="1" s="1"/>
  <c r="T309" i="1"/>
  <c r="T310" i="1"/>
  <c r="T311" i="1"/>
  <c r="T312" i="1"/>
  <c r="U312" i="1" s="1"/>
  <c r="T313" i="1"/>
  <c r="T314" i="1"/>
  <c r="T315" i="1"/>
  <c r="T316" i="1"/>
  <c r="U316" i="1" s="1"/>
  <c r="T317" i="1"/>
  <c r="T318" i="1"/>
  <c r="T319" i="1"/>
  <c r="T320" i="1"/>
  <c r="U320" i="1" s="1"/>
  <c r="T321" i="1"/>
  <c r="T322" i="1"/>
  <c r="T323" i="1"/>
  <c r="T324" i="1"/>
  <c r="U324" i="1" s="1"/>
  <c r="T325" i="1"/>
  <c r="T326" i="1"/>
  <c r="T327" i="1"/>
  <c r="T328" i="1"/>
  <c r="U328" i="1" s="1"/>
  <c r="T329" i="1"/>
  <c r="T330" i="1"/>
  <c r="T331" i="1"/>
  <c r="T332" i="1"/>
  <c r="U332" i="1" s="1"/>
  <c r="T333" i="1"/>
  <c r="T334" i="1"/>
  <c r="T335" i="1"/>
  <c r="T336" i="1"/>
  <c r="U336" i="1" s="1"/>
  <c r="T337" i="1"/>
  <c r="T338" i="1"/>
  <c r="T339" i="1"/>
  <c r="T340" i="1"/>
  <c r="U340" i="1" s="1"/>
  <c r="T341" i="1"/>
  <c r="T342" i="1"/>
  <c r="T343" i="1"/>
  <c r="T344" i="1"/>
  <c r="U344" i="1" s="1"/>
  <c r="T345" i="1"/>
  <c r="T346" i="1"/>
  <c r="T347" i="1"/>
  <c r="T348" i="1"/>
  <c r="U348" i="1" s="1"/>
  <c r="T349" i="1"/>
  <c r="T350" i="1"/>
  <c r="T351" i="1"/>
  <c r="T352" i="1"/>
  <c r="U352" i="1" s="1"/>
  <c r="T353" i="1"/>
  <c r="T354" i="1"/>
  <c r="T355" i="1"/>
  <c r="T356" i="1"/>
  <c r="U356" i="1" s="1"/>
  <c r="T357" i="1"/>
  <c r="T358" i="1"/>
  <c r="T359" i="1"/>
  <c r="T360" i="1"/>
  <c r="U360" i="1" s="1"/>
  <c r="T361" i="1"/>
  <c r="T362" i="1"/>
  <c r="T363" i="1"/>
  <c r="T364" i="1"/>
  <c r="U364" i="1" s="1"/>
  <c r="T365" i="1"/>
  <c r="T366" i="1"/>
  <c r="T367" i="1"/>
  <c r="T368" i="1"/>
  <c r="U368" i="1" s="1"/>
  <c r="T369" i="1"/>
  <c r="T370" i="1"/>
  <c r="T371" i="1"/>
  <c r="T372" i="1"/>
  <c r="U372" i="1" s="1"/>
  <c r="T373" i="1"/>
  <c r="T374" i="1"/>
  <c r="T375" i="1"/>
  <c r="T376" i="1"/>
  <c r="U376" i="1" s="1"/>
  <c r="T377" i="1"/>
  <c r="T378" i="1"/>
  <c r="T379" i="1"/>
  <c r="T380" i="1"/>
  <c r="U380" i="1" s="1"/>
  <c r="T381" i="1"/>
  <c r="T382" i="1"/>
  <c r="T383" i="1"/>
  <c r="T384" i="1"/>
  <c r="U384" i="1" s="1"/>
  <c r="T385" i="1"/>
  <c r="T386" i="1"/>
  <c r="T387" i="1"/>
  <c r="T388" i="1"/>
  <c r="U388" i="1" s="1"/>
  <c r="T389" i="1"/>
  <c r="T390" i="1"/>
  <c r="T391" i="1"/>
  <c r="T392" i="1"/>
  <c r="U392" i="1" s="1"/>
  <c r="T393" i="1"/>
  <c r="T394" i="1"/>
  <c r="T395" i="1"/>
  <c r="T396" i="1"/>
  <c r="U396" i="1" s="1"/>
  <c r="T397" i="1"/>
  <c r="T398" i="1"/>
  <c r="T399" i="1"/>
  <c r="T400" i="1"/>
  <c r="U400" i="1" s="1"/>
  <c r="T401" i="1"/>
  <c r="T402" i="1"/>
  <c r="T403" i="1"/>
  <c r="T404" i="1"/>
  <c r="U404" i="1" s="1"/>
  <c r="T405" i="1"/>
  <c r="T406" i="1"/>
  <c r="T407" i="1"/>
  <c r="T408" i="1"/>
  <c r="U408" i="1" s="1"/>
  <c r="T409" i="1"/>
  <c r="T410" i="1"/>
  <c r="T411" i="1"/>
  <c r="T412" i="1"/>
  <c r="U412" i="1" s="1"/>
  <c r="T413" i="1"/>
  <c r="T414" i="1"/>
  <c r="T415" i="1"/>
  <c r="T416" i="1"/>
  <c r="U416" i="1" s="1"/>
  <c r="T417" i="1"/>
  <c r="T418" i="1"/>
  <c r="T419" i="1"/>
  <c r="T420" i="1"/>
  <c r="U420" i="1" s="1"/>
  <c r="T421" i="1"/>
  <c r="T422" i="1"/>
  <c r="T423" i="1"/>
  <c r="T424" i="1"/>
  <c r="U424" i="1" s="1"/>
  <c r="T425" i="1"/>
  <c r="T426" i="1"/>
  <c r="T427" i="1"/>
  <c r="T428" i="1"/>
  <c r="U428" i="1" s="1"/>
  <c r="T429" i="1"/>
  <c r="T430" i="1"/>
  <c r="T431" i="1"/>
  <c r="T432" i="1"/>
  <c r="U432" i="1" s="1"/>
  <c r="T433" i="1"/>
  <c r="T434" i="1"/>
  <c r="T435" i="1"/>
  <c r="T436" i="1"/>
  <c r="U436" i="1" s="1"/>
  <c r="T437" i="1"/>
  <c r="T438" i="1"/>
  <c r="T439" i="1"/>
  <c r="T440" i="1"/>
  <c r="U440" i="1" s="1"/>
  <c r="T441" i="1"/>
  <c r="T442" i="1"/>
  <c r="T443" i="1"/>
  <c r="T444" i="1"/>
  <c r="U444" i="1" s="1"/>
  <c r="T445" i="1"/>
  <c r="T446" i="1"/>
  <c r="T447" i="1"/>
  <c r="T448" i="1"/>
  <c r="U448" i="1" s="1"/>
  <c r="T449" i="1"/>
  <c r="T450" i="1"/>
  <c r="T451" i="1"/>
  <c r="T452" i="1"/>
  <c r="U452" i="1" s="1"/>
  <c r="T453" i="1"/>
  <c r="T454" i="1"/>
  <c r="T455" i="1"/>
  <c r="T456" i="1"/>
  <c r="U456" i="1" s="1"/>
  <c r="T457" i="1"/>
  <c r="T458" i="1"/>
  <c r="T459" i="1"/>
  <c r="T460" i="1"/>
  <c r="U460" i="1" s="1"/>
  <c r="T461" i="1"/>
  <c r="T462" i="1"/>
  <c r="T463" i="1"/>
  <c r="T464" i="1"/>
  <c r="U464" i="1" s="1"/>
  <c r="T465" i="1"/>
  <c r="T466" i="1"/>
  <c r="T467" i="1"/>
  <c r="T468" i="1"/>
  <c r="U468" i="1" s="1"/>
  <c r="T469" i="1"/>
  <c r="T470" i="1"/>
  <c r="T471" i="1"/>
  <c r="T472" i="1"/>
  <c r="U472" i="1" s="1"/>
  <c r="T473" i="1"/>
  <c r="T474" i="1"/>
  <c r="T475" i="1"/>
  <c r="T476" i="1"/>
  <c r="U476" i="1" s="1"/>
  <c r="T477" i="1"/>
  <c r="T478" i="1"/>
  <c r="T479" i="1"/>
  <c r="T480" i="1"/>
  <c r="U480" i="1" s="1"/>
  <c r="T481" i="1"/>
  <c r="T482" i="1"/>
  <c r="T483" i="1"/>
  <c r="T484" i="1"/>
  <c r="U484" i="1" s="1"/>
  <c r="T485" i="1"/>
  <c r="T486" i="1"/>
  <c r="T487" i="1"/>
  <c r="T488" i="1"/>
  <c r="U488" i="1" s="1"/>
  <c r="T489" i="1"/>
  <c r="T490" i="1"/>
  <c r="T491" i="1"/>
  <c r="T492" i="1"/>
  <c r="U492" i="1" s="1"/>
  <c r="T493" i="1"/>
  <c r="T494" i="1"/>
  <c r="T495" i="1"/>
  <c r="T496" i="1"/>
  <c r="U496" i="1" s="1"/>
  <c r="T497" i="1"/>
  <c r="T498" i="1"/>
  <c r="T499" i="1"/>
  <c r="T500" i="1"/>
  <c r="U500" i="1" s="1"/>
  <c r="T501" i="1"/>
  <c r="T502" i="1"/>
  <c r="T503" i="1"/>
  <c r="T504" i="1"/>
  <c r="U504" i="1" s="1"/>
  <c r="T505" i="1"/>
  <c r="T506" i="1"/>
  <c r="T507" i="1"/>
  <c r="T508" i="1"/>
  <c r="U508" i="1" s="1"/>
  <c r="T509" i="1"/>
  <c r="T510" i="1"/>
  <c r="T511" i="1"/>
  <c r="T512" i="1"/>
  <c r="U512" i="1" s="1"/>
  <c r="T513" i="1"/>
  <c r="T514" i="1"/>
  <c r="T515" i="1"/>
  <c r="T516" i="1"/>
  <c r="U516" i="1" s="1"/>
  <c r="T517" i="1"/>
  <c r="T518" i="1"/>
  <c r="T519" i="1"/>
  <c r="T520" i="1"/>
  <c r="U520" i="1" s="1"/>
  <c r="T521" i="1"/>
  <c r="T522" i="1"/>
  <c r="T523" i="1"/>
  <c r="T524" i="1"/>
  <c r="U524" i="1" s="1"/>
  <c r="T525" i="1"/>
  <c r="T526" i="1"/>
  <c r="T527" i="1"/>
  <c r="T528" i="1"/>
  <c r="U528" i="1" s="1"/>
  <c r="T529" i="1"/>
  <c r="T530" i="1"/>
  <c r="T531" i="1"/>
  <c r="T532" i="1"/>
  <c r="U532" i="1" s="1"/>
  <c r="T533" i="1"/>
  <c r="T534" i="1"/>
  <c r="T535" i="1"/>
  <c r="T536" i="1"/>
  <c r="U536" i="1" s="1"/>
  <c r="T537" i="1"/>
  <c r="T538" i="1"/>
  <c r="T539" i="1"/>
  <c r="T540" i="1"/>
  <c r="U540" i="1" s="1"/>
  <c r="T541" i="1"/>
  <c r="T542" i="1"/>
  <c r="T543" i="1"/>
  <c r="T544" i="1"/>
  <c r="U544" i="1" s="1"/>
  <c r="T545" i="1"/>
  <c r="T546" i="1"/>
  <c r="T547" i="1"/>
  <c r="T548" i="1"/>
  <c r="U548" i="1" s="1"/>
  <c r="T549" i="1"/>
  <c r="T550" i="1"/>
  <c r="T551" i="1"/>
  <c r="T552" i="1"/>
  <c r="U552" i="1" s="1"/>
  <c r="T553" i="1"/>
  <c r="T554" i="1"/>
  <c r="T555" i="1"/>
  <c r="T556" i="1"/>
  <c r="U556" i="1" s="1"/>
  <c r="T557" i="1"/>
  <c r="T558" i="1"/>
  <c r="T559" i="1"/>
  <c r="T560" i="1"/>
  <c r="U560" i="1" s="1"/>
  <c r="T561" i="1"/>
  <c r="T562" i="1"/>
  <c r="T563" i="1"/>
  <c r="T564" i="1"/>
  <c r="U564" i="1" s="1"/>
  <c r="T565" i="1"/>
  <c r="T566" i="1"/>
  <c r="T567" i="1"/>
  <c r="T568" i="1"/>
  <c r="U568" i="1" s="1"/>
  <c r="T569" i="1"/>
  <c r="T570" i="1"/>
  <c r="T571" i="1"/>
  <c r="T572" i="1"/>
  <c r="U572" i="1" s="1"/>
  <c r="T573" i="1"/>
  <c r="T574" i="1"/>
  <c r="T575" i="1"/>
  <c r="T576" i="1"/>
  <c r="U576" i="1" s="1"/>
  <c r="T577" i="1"/>
  <c r="T578" i="1"/>
  <c r="T579" i="1"/>
  <c r="T580" i="1"/>
  <c r="U580" i="1" s="1"/>
  <c r="T581" i="1"/>
  <c r="T582" i="1"/>
  <c r="T583" i="1"/>
  <c r="T584" i="1"/>
  <c r="U584" i="1" s="1"/>
  <c r="T585" i="1"/>
  <c r="T586" i="1"/>
  <c r="T587" i="1"/>
  <c r="T588" i="1"/>
  <c r="U588" i="1" s="1"/>
  <c r="T589" i="1"/>
  <c r="T590" i="1"/>
  <c r="T591" i="1"/>
  <c r="T592" i="1"/>
  <c r="U592" i="1" s="1"/>
  <c r="T593" i="1"/>
  <c r="T594" i="1"/>
  <c r="T595" i="1"/>
  <c r="T596" i="1"/>
  <c r="U596" i="1" s="1"/>
  <c r="T597" i="1"/>
  <c r="T598" i="1"/>
  <c r="T599" i="1"/>
  <c r="T600" i="1"/>
  <c r="U600" i="1" s="1"/>
  <c r="T601" i="1"/>
  <c r="T602" i="1"/>
  <c r="T603" i="1"/>
  <c r="T604" i="1"/>
  <c r="U604" i="1" s="1"/>
  <c r="T605" i="1"/>
  <c r="T606" i="1"/>
  <c r="T607" i="1"/>
  <c r="T608" i="1"/>
  <c r="U608" i="1" s="1"/>
  <c r="T609" i="1"/>
  <c r="T610" i="1"/>
  <c r="T611" i="1"/>
  <c r="T612" i="1"/>
  <c r="U612" i="1" s="1"/>
  <c r="T613" i="1"/>
  <c r="T614" i="1"/>
  <c r="T615" i="1"/>
  <c r="T616" i="1"/>
  <c r="U616" i="1" s="1"/>
  <c r="T617" i="1"/>
  <c r="T618" i="1"/>
  <c r="T619" i="1"/>
  <c r="T620" i="1"/>
  <c r="U620" i="1" s="1"/>
  <c r="T621" i="1"/>
  <c r="T622" i="1"/>
  <c r="T623" i="1"/>
  <c r="T624" i="1"/>
  <c r="U624" i="1" s="1"/>
  <c r="T625" i="1"/>
  <c r="T626" i="1"/>
  <c r="T627" i="1"/>
  <c r="T628" i="1"/>
  <c r="U628" i="1" s="1"/>
  <c r="T629" i="1"/>
  <c r="T630" i="1"/>
  <c r="T631" i="1"/>
  <c r="T632" i="1"/>
  <c r="U632" i="1" s="1"/>
  <c r="T633" i="1"/>
  <c r="T634" i="1"/>
  <c r="T635" i="1"/>
  <c r="T636" i="1"/>
  <c r="U636" i="1" s="1"/>
  <c r="T637" i="1"/>
  <c r="T638" i="1"/>
  <c r="T639" i="1"/>
  <c r="T640" i="1"/>
  <c r="U640" i="1" s="1"/>
  <c r="T641" i="1"/>
  <c r="T642" i="1"/>
  <c r="T643" i="1"/>
  <c r="T644" i="1"/>
  <c r="U644" i="1" s="1"/>
  <c r="T645" i="1"/>
  <c r="T646" i="1"/>
  <c r="T647" i="1"/>
  <c r="T648" i="1"/>
  <c r="U648" i="1" s="1"/>
  <c r="T649" i="1"/>
  <c r="T650" i="1"/>
  <c r="T651" i="1"/>
  <c r="T652" i="1"/>
  <c r="U652" i="1" s="1"/>
  <c r="T653" i="1"/>
  <c r="T654" i="1"/>
  <c r="T655" i="1"/>
  <c r="T656" i="1"/>
  <c r="U656" i="1" s="1"/>
  <c r="T657" i="1"/>
  <c r="T658" i="1"/>
  <c r="T659" i="1"/>
  <c r="T660" i="1"/>
  <c r="U660" i="1" s="1"/>
  <c r="T661" i="1"/>
  <c r="T662" i="1"/>
  <c r="T663" i="1"/>
  <c r="T664" i="1"/>
  <c r="U664" i="1" s="1"/>
  <c r="T665" i="1"/>
  <c r="T666" i="1"/>
  <c r="T667" i="1"/>
  <c r="T668" i="1"/>
  <c r="U668" i="1" s="1"/>
  <c r="T669" i="1"/>
  <c r="T670" i="1"/>
  <c r="T671" i="1"/>
  <c r="T672" i="1"/>
  <c r="U672" i="1" s="1"/>
  <c r="T673" i="1"/>
  <c r="T674" i="1"/>
  <c r="T675" i="1"/>
  <c r="T676" i="1"/>
  <c r="U676" i="1" s="1"/>
  <c r="T677" i="1"/>
  <c r="T678" i="1"/>
  <c r="T679" i="1"/>
  <c r="T680" i="1"/>
  <c r="U680" i="1" s="1"/>
  <c r="T681" i="1"/>
  <c r="T682" i="1"/>
  <c r="T683" i="1"/>
  <c r="T684" i="1"/>
  <c r="U684" i="1" s="1"/>
  <c r="T685" i="1"/>
  <c r="T686" i="1"/>
  <c r="T687" i="1"/>
  <c r="T688" i="1"/>
  <c r="U688" i="1" s="1"/>
  <c r="T689" i="1"/>
  <c r="T690" i="1"/>
  <c r="T691" i="1"/>
  <c r="T692" i="1"/>
  <c r="U692" i="1" s="1"/>
  <c r="T693" i="1"/>
  <c r="T694" i="1"/>
  <c r="T695" i="1"/>
  <c r="T696" i="1"/>
  <c r="U696" i="1" s="1"/>
  <c r="T697" i="1"/>
  <c r="T698" i="1"/>
  <c r="T699" i="1"/>
  <c r="T700" i="1"/>
  <c r="U700" i="1" s="1"/>
  <c r="T701" i="1"/>
  <c r="T702" i="1"/>
  <c r="T703" i="1"/>
  <c r="T704" i="1"/>
  <c r="U704" i="1" s="1"/>
  <c r="T705" i="1"/>
  <c r="T706" i="1"/>
  <c r="T707" i="1"/>
  <c r="T708" i="1"/>
  <c r="U708" i="1" s="1"/>
  <c r="T709" i="1"/>
  <c r="T710" i="1"/>
  <c r="T711" i="1"/>
  <c r="T712" i="1"/>
  <c r="U712" i="1" s="1"/>
  <c r="T713" i="1"/>
  <c r="T714" i="1"/>
  <c r="T715" i="1"/>
  <c r="T716" i="1"/>
  <c r="U716" i="1" s="1"/>
  <c r="T717" i="1"/>
  <c r="T718" i="1"/>
  <c r="T719" i="1"/>
  <c r="T720" i="1"/>
  <c r="U720" i="1" s="1"/>
  <c r="T721" i="1"/>
  <c r="T722" i="1"/>
  <c r="T723" i="1"/>
  <c r="T724" i="1"/>
  <c r="U724" i="1" s="1"/>
  <c r="T725" i="1"/>
  <c r="T726" i="1"/>
  <c r="T727" i="1"/>
  <c r="T728" i="1"/>
  <c r="U728" i="1" s="1"/>
  <c r="T729" i="1"/>
  <c r="T730" i="1"/>
  <c r="T731" i="1"/>
  <c r="T732" i="1"/>
  <c r="U732" i="1" s="1"/>
  <c r="T733" i="1"/>
  <c r="T734" i="1"/>
  <c r="T735" i="1"/>
  <c r="T736" i="1"/>
  <c r="U736" i="1" s="1"/>
  <c r="T737" i="1"/>
  <c r="T738" i="1"/>
  <c r="T739" i="1"/>
  <c r="T740" i="1"/>
  <c r="U740" i="1" s="1"/>
  <c r="T741" i="1"/>
  <c r="T742" i="1"/>
  <c r="T743" i="1"/>
  <c r="T744" i="1"/>
  <c r="U744" i="1" s="1"/>
  <c r="T745" i="1"/>
  <c r="T746" i="1"/>
  <c r="T747" i="1"/>
  <c r="T748" i="1"/>
  <c r="U748" i="1" s="1"/>
  <c r="T749" i="1"/>
  <c r="T750" i="1"/>
  <c r="T751" i="1"/>
  <c r="T752" i="1"/>
  <c r="U752" i="1" s="1"/>
  <c r="T753" i="1"/>
  <c r="T754" i="1"/>
  <c r="T755" i="1"/>
  <c r="T756" i="1"/>
  <c r="U756" i="1" s="1"/>
  <c r="T757" i="1"/>
  <c r="T758" i="1"/>
  <c r="T759" i="1"/>
  <c r="T760" i="1"/>
  <c r="U760" i="1" s="1"/>
  <c r="T761" i="1"/>
  <c r="T762" i="1"/>
  <c r="T763" i="1"/>
  <c r="T764" i="1"/>
  <c r="U764" i="1" s="1"/>
  <c r="T765" i="1"/>
  <c r="T766" i="1"/>
  <c r="T767" i="1"/>
  <c r="T768" i="1"/>
  <c r="U768" i="1" s="1"/>
  <c r="T769" i="1"/>
  <c r="T770" i="1"/>
  <c r="T771" i="1"/>
  <c r="T772" i="1"/>
  <c r="U772" i="1" s="1"/>
  <c r="T773" i="1"/>
  <c r="T774" i="1"/>
  <c r="T775" i="1"/>
  <c r="T776" i="1"/>
  <c r="U776" i="1" s="1"/>
  <c r="T777" i="1"/>
  <c r="T778" i="1"/>
  <c r="T779" i="1"/>
  <c r="T780" i="1"/>
  <c r="U780" i="1" s="1"/>
  <c r="T781" i="1"/>
  <c r="T782" i="1"/>
  <c r="T783" i="1"/>
  <c r="T784" i="1"/>
  <c r="U784" i="1" s="1"/>
  <c r="T785" i="1"/>
  <c r="T786" i="1"/>
  <c r="T787" i="1"/>
  <c r="T788" i="1"/>
  <c r="U788" i="1" s="1"/>
  <c r="T789" i="1"/>
  <c r="T790" i="1"/>
  <c r="T791" i="1"/>
  <c r="T792" i="1"/>
  <c r="U792" i="1" s="1"/>
  <c r="T793" i="1"/>
  <c r="T794" i="1"/>
  <c r="T795" i="1"/>
  <c r="T796" i="1"/>
  <c r="U796" i="1" s="1"/>
  <c r="T797" i="1"/>
  <c r="T798" i="1"/>
  <c r="T799" i="1"/>
  <c r="T800" i="1"/>
  <c r="U800" i="1" s="1"/>
  <c r="T801" i="1"/>
  <c r="T802" i="1"/>
  <c r="T803" i="1"/>
  <c r="T804" i="1"/>
  <c r="U804" i="1" s="1"/>
  <c r="T805" i="1"/>
  <c r="T806" i="1"/>
  <c r="T807" i="1"/>
  <c r="T808" i="1"/>
  <c r="U808" i="1" s="1"/>
  <c r="T809" i="1"/>
  <c r="T810" i="1"/>
  <c r="T811" i="1"/>
  <c r="T812" i="1"/>
  <c r="U812" i="1" s="1"/>
  <c r="T813" i="1"/>
  <c r="T814" i="1"/>
  <c r="T815" i="1"/>
  <c r="T816" i="1"/>
  <c r="U816" i="1" s="1"/>
  <c r="T817" i="1"/>
  <c r="T818" i="1"/>
  <c r="T819" i="1"/>
  <c r="T820" i="1"/>
  <c r="U820" i="1" s="1"/>
  <c r="T821" i="1"/>
  <c r="T822" i="1"/>
  <c r="T823" i="1"/>
  <c r="T824" i="1"/>
  <c r="U824" i="1" s="1"/>
  <c r="T825" i="1"/>
  <c r="T826" i="1"/>
  <c r="T827" i="1"/>
  <c r="T828" i="1"/>
  <c r="U828" i="1" s="1"/>
  <c r="T829" i="1"/>
  <c r="T830" i="1"/>
  <c r="T831" i="1"/>
  <c r="T832" i="1"/>
  <c r="U832" i="1" s="1"/>
  <c r="T833" i="1"/>
  <c r="T834" i="1"/>
  <c r="T835" i="1"/>
  <c r="T836" i="1"/>
  <c r="U836" i="1" s="1"/>
  <c r="T837" i="1"/>
  <c r="T838" i="1"/>
  <c r="T839" i="1"/>
  <c r="T840" i="1"/>
  <c r="U840" i="1" s="1"/>
  <c r="T841" i="1"/>
  <c r="T842" i="1"/>
  <c r="T843" i="1"/>
  <c r="T844" i="1"/>
  <c r="U844" i="1" s="1"/>
  <c r="T845" i="1"/>
  <c r="T846" i="1"/>
  <c r="T847" i="1"/>
  <c r="T848" i="1"/>
  <c r="U848" i="1" s="1"/>
  <c r="T849" i="1"/>
  <c r="T850" i="1"/>
  <c r="T851" i="1"/>
  <c r="T852" i="1"/>
  <c r="U852" i="1" s="1"/>
  <c r="T853" i="1"/>
  <c r="T854" i="1"/>
  <c r="T855" i="1"/>
  <c r="T856" i="1"/>
  <c r="U856" i="1" s="1"/>
  <c r="T857" i="1"/>
  <c r="T858" i="1"/>
  <c r="T859" i="1"/>
  <c r="T860" i="1"/>
  <c r="U860" i="1" s="1"/>
  <c r="T861" i="1"/>
  <c r="T862" i="1"/>
  <c r="T863" i="1"/>
  <c r="T864" i="1"/>
  <c r="U864" i="1" s="1"/>
  <c r="T865" i="1"/>
  <c r="T866" i="1"/>
  <c r="T867" i="1"/>
  <c r="T868" i="1"/>
  <c r="U868" i="1" s="1"/>
  <c r="T869" i="1"/>
  <c r="T870" i="1"/>
  <c r="T871" i="1"/>
  <c r="T872" i="1"/>
  <c r="U872" i="1" s="1"/>
  <c r="T873" i="1"/>
  <c r="T874" i="1"/>
  <c r="T875" i="1"/>
  <c r="T876" i="1"/>
  <c r="U876" i="1" s="1"/>
  <c r="T877" i="1"/>
  <c r="T878" i="1"/>
  <c r="T879" i="1"/>
  <c r="T880" i="1"/>
  <c r="U880" i="1" s="1"/>
  <c r="T881" i="1"/>
  <c r="T882" i="1"/>
  <c r="T883" i="1"/>
  <c r="T884" i="1"/>
  <c r="U884" i="1" s="1"/>
  <c r="T885" i="1"/>
  <c r="T886" i="1"/>
  <c r="T887" i="1"/>
  <c r="T888" i="1"/>
  <c r="U888" i="1" s="1"/>
  <c r="T889" i="1"/>
  <c r="T890" i="1"/>
  <c r="T891" i="1"/>
  <c r="T892" i="1"/>
  <c r="U892" i="1" s="1"/>
  <c r="T893" i="1"/>
  <c r="T894" i="1"/>
  <c r="T895" i="1"/>
  <c r="T896" i="1"/>
  <c r="U896" i="1" s="1"/>
  <c r="T897" i="1"/>
  <c r="T898" i="1"/>
  <c r="T899" i="1"/>
  <c r="T900" i="1"/>
  <c r="U900" i="1" s="1"/>
  <c r="T901" i="1"/>
  <c r="T902" i="1"/>
  <c r="T903" i="1"/>
  <c r="T904" i="1"/>
  <c r="U904" i="1" s="1"/>
  <c r="T905" i="1"/>
  <c r="T906" i="1"/>
  <c r="T907" i="1"/>
  <c r="T908" i="1"/>
  <c r="U908" i="1" s="1"/>
  <c r="T909" i="1"/>
  <c r="T910" i="1"/>
  <c r="T911" i="1"/>
  <c r="T912" i="1"/>
  <c r="U912" i="1" s="1"/>
  <c r="T913" i="1"/>
  <c r="T914" i="1"/>
  <c r="T915" i="1"/>
  <c r="T916" i="1"/>
  <c r="U916" i="1" s="1"/>
  <c r="T917" i="1"/>
  <c r="T918" i="1"/>
  <c r="T919" i="1"/>
  <c r="T920" i="1"/>
  <c r="U920" i="1" s="1"/>
  <c r="T921" i="1"/>
  <c r="T922" i="1"/>
  <c r="T923" i="1"/>
  <c r="T924" i="1"/>
  <c r="U924" i="1" s="1"/>
  <c r="T925" i="1"/>
  <c r="T926" i="1"/>
  <c r="T927" i="1"/>
  <c r="T928" i="1"/>
  <c r="U928" i="1" s="1"/>
  <c r="T929" i="1"/>
  <c r="T930" i="1"/>
  <c r="T931" i="1"/>
  <c r="T932" i="1"/>
  <c r="U932" i="1" s="1"/>
  <c r="T933" i="1"/>
  <c r="T934" i="1"/>
  <c r="T935" i="1"/>
  <c r="T936" i="1"/>
  <c r="U936" i="1" s="1"/>
  <c r="T937" i="1"/>
  <c r="T938" i="1"/>
  <c r="T939" i="1"/>
  <c r="T940" i="1"/>
  <c r="U940" i="1" s="1"/>
  <c r="T941" i="1"/>
  <c r="T942" i="1"/>
  <c r="T943" i="1"/>
  <c r="T944" i="1"/>
  <c r="U944" i="1" s="1"/>
  <c r="T945" i="1"/>
  <c r="T946" i="1"/>
  <c r="T947" i="1"/>
  <c r="T948" i="1"/>
  <c r="U948" i="1" s="1"/>
  <c r="T949" i="1"/>
  <c r="T950" i="1"/>
  <c r="T951" i="1"/>
  <c r="T952" i="1"/>
  <c r="U952" i="1" s="1"/>
  <c r="T953" i="1"/>
  <c r="T954" i="1"/>
  <c r="T955" i="1"/>
  <c r="T956" i="1"/>
  <c r="U956" i="1" s="1"/>
  <c r="T957" i="1"/>
  <c r="T958" i="1"/>
  <c r="T959" i="1"/>
  <c r="T960" i="1"/>
  <c r="U960" i="1" s="1"/>
  <c r="T961" i="1"/>
  <c r="T962" i="1"/>
  <c r="T963" i="1"/>
  <c r="T964" i="1"/>
  <c r="U964" i="1" s="1"/>
  <c r="T965" i="1"/>
  <c r="T966" i="1"/>
  <c r="T967" i="1"/>
  <c r="T968" i="1"/>
  <c r="U968" i="1" s="1"/>
  <c r="T969" i="1"/>
  <c r="T970" i="1"/>
  <c r="T971" i="1"/>
  <c r="T972" i="1"/>
  <c r="U972" i="1" s="1"/>
  <c r="T973" i="1"/>
  <c r="T974" i="1"/>
  <c r="T975" i="1"/>
  <c r="T976" i="1"/>
  <c r="U976" i="1" s="1"/>
  <c r="T977" i="1"/>
  <c r="T978" i="1"/>
  <c r="T979" i="1"/>
  <c r="T980" i="1"/>
  <c r="U980" i="1" s="1"/>
  <c r="T981" i="1"/>
  <c r="T982" i="1"/>
  <c r="T983" i="1"/>
  <c r="T984" i="1"/>
  <c r="U984" i="1" s="1"/>
  <c r="T985" i="1"/>
  <c r="T986" i="1"/>
  <c r="T987" i="1"/>
  <c r="T988" i="1"/>
  <c r="U988" i="1" s="1"/>
  <c r="T989" i="1"/>
  <c r="T990" i="1"/>
  <c r="T991" i="1"/>
  <c r="T992" i="1"/>
  <c r="U992" i="1" s="1"/>
  <c r="T993" i="1"/>
  <c r="T994" i="1"/>
  <c r="T995" i="1"/>
  <c r="T996" i="1"/>
  <c r="U996" i="1" s="1"/>
  <c r="T997" i="1"/>
  <c r="T998" i="1"/>
  <c r="T999" i="1"/>
  <c r="T1000" i="1"/>
  <c r="U1000" i="1" s="1"/>
  <c r="T1001" i="1"/>
  <c r="T1002" i="1"/>
  <c r="T1003" i="1"/>
  <c r="T1004" i="1"/>
  <c r="U1004" i="1" s="1"/>
  <c r="T1005" i="1"/>
  <c r="T1006" i="1"/>
  <c r="T1007" i="1"/>
  <c r="T1008" i="1"/>
  <c r="U1008" i="1" s="1"/>
  <c r="T1009" i="1"/>
  <c r="T1010" i="1"/>
  <c r="T1011" i="1"/>
  <c r="T1012" i="1"/>
  <c r="U1012" i="1" s="1"/>
  <c r="T1013" i="1"/>
  <c r="T1014" i="1"/>
  <c r="T1015" i="1"/>
  <c r="T1016" i="1"/>
  <c r="U1016" i="1" s="1"/>
  <c r="T1017" i="1"/>
  <c r="T1018" i="1"/>
  <c r="T1019" i="1"/>
  <c r="T1020" i="1"/>
  <c r="U1020" i="1" s="1"/>
  <c r="T1021" i="1"/>
  <c r="T1022" i="1"/>
  <c r="T1023" i="1"/>
  <c r="T1024" i="1"/>
  <c r="U1024" i="1" s="1"/>
  <c r="T1025" i="1"/>
  <c r="T1026" i="1"/>
  <c r="T1027" i="1"/>
  <c r="T1028" i="1"/>
  <c r="U1028" i="1" s="1"/>
  <c r="T1029" i="1"/>
  <c r="T1030" i="1"/>
  <c r="T1031" i="1"/>
  <c r="T1032" i="1"/>
  <c r="U1032" i="1" s="1"/>
  <c r="T1033" i="1"/>
  <c r="T1034" i="1"/>
  <c r="T1035" i="1"/>
  <c r="T1036" i="1"/>
  <c r="U1036" i="1" s="1"/>
  <c r="T1037" i="1"/>
  <c r="T1038" i="1"/>
  <c r="T1039" i="1"/>
  <c r="T1040" i="1"/>
  <c r="U1040" i="1" s="1"/>
  <c r="T1041" i="1"/>
  <c r="T1042" i="1"/>
  <c r="T1043" i="1"/>
  <c r="T1044" i="1"/>
  <c r="U1044" i="1" s="1"/>
  <c r="T1045" i="1"/>
  <c r="T1046" i="1"/>
  <c r="T1047" i="1"/>
  <c r="T1048" i="1"/>
  <c r="U1048" i="1" s="1"/>
  <c r="T1049" i="1"/>
  <c r="T1050" i="1"/>
  <c r="T1051" i="1"/>
  <c r="T1052" i="1"/>
  <c r="U1052" i="1" s="1"/>
  <c r="T1053" i="1"/>
  <c r="T1054" i="1"/>
  <c r="T1055" i="1"/>
  <c r="T1056" i="1"/>
  <c r="U1056" i="1" s="1"/>
  <c r="T1057" i="1"/>
  <c r="T1058" i="1"/>
  <c r="T1059" i="1"/>
  <c r="T1060" i="1"/>
  <c r="U1060" i="1" s="1"/>
  <c r="T1061" i="1"/>
  <c r="T1062" i="1"/>
  <c r="T1063" i="1"/>
  <c r="T1064" i="1"/>
  <c r="U1064" i="1" s="1"/>
  <c r="T1065" i="1"/>
  <c r="T1066" i="1"/>
  <c r="T1067" i="1"/>
  <c r="T1068" i="1"/>
  <c r="U1068" i="1" s="1"/>
  <c r="T1069" i="1"/>
  <c r="T1070" i="1"/>
  <c r="T1071" i="1"/>
  <c r="T1072" i="1"/>
  <c r="U1072" i="1" s="1"/>
  <c r="T1073" i="1"/>
  <c r="T1074" i="1"/>
  <c r="T1075" i="1"/>
  <c r="T1076" i="1"/>
  <c r="U1076" i="1" s="1"/>
  <c r="T1077" i="1"/>
  <c r="T1078" i="1"/>
  <c r="T1079" i="1"/>
  <c r="T1080" i="1"/>
  <c r="U1080" i="1" s="1"/>
  <c r="T1081" i="1"/>
  <c r="T1082" i="1"/>
  <c r="T1083" i="1"/>
  <c r="T1084" i="1"/>
  <c r="U1084" i="1" s="1"/>
  <c r="T1085" i="1"/>
  <c r="T1086" i="1"/>
  <c r="T1087" i="1"/>
  <c r="T1088" i="1"/>
  <c r="U1088" i="1" s="1"/>
  <c r="T1089" i="1"/>
  <c r="T1090" i="1"/>
  <c r="T1091" i="1"/>
  <c r="T1092" i="1"/>
  <c r="U1092" i="1" s="1"/>
  <c r="T1093" i="1"/>
  <c r="T1094" i="1"/>
  <c r="T1095" i="1"/>
  <c r="T1096" i="1"/>
  <c r="U1096" i="1" s="1"/>
  <c r="T1097" i="1"/>
  <c r="T1098" i="1"/>
  <c r="T1099" i="1"/>
  <c r="T1100" i="1"/>
  <c r="U1100" i="1" s="1"/>
  <c r="T1101" i="1"/>
  <c r="T1102" i="1"/>
  <c r="T1103" i="1"/>
  <c r="T1104" i="1"/>
  <c r="U1104" i="1" s="1"/>
  <c r="T1105" i="1"/>
  <c r="T1106" i="1"/>
  <c r="T1107" i="1"/>
  <c r="T1108" i="1"/>
  <c r="U1108" i="1" s="1"/>
  <c r="T1109" i="1"/>
  <c r="T1110" i="1"/>
  <c r="T1111" i="1"/>
  <c r="T1112" i="1"/>
  <c r="U1112" i="1" s="1"/>
  <c r="T1113" i="1"/>
  <c r="T1114" i="1"/>
  <c r="T1115" i="1"/>
  <c r="T1116" i="1"/>
  <c r="U1116" i="1" s="1"/>
  <c r="T1117" i="1"/>
  <c r="T1118" i="1"/>
  <c r="T1119" i="1"/>
  <c r="T1120" i="1"/>
  <c r="U1120" i="1" s="1"/>
  <c r="T1121" i="1"/>
  <c r="T1122" i="1"/>
  <c r="T1123" i="1"/>
  <c r="T1124" i="1"/>
  <c r="U1124" i="1" s="1"/>
  <c r="T1125" i="1"/>
  <c r="T1126" i="1"/>
  <c r="T1127" i="1"/>
  <c r="T1128" i="1"/>
  <c r="U1128" i="1" s="1"/>
  <c r="T1129" i="1"/>
  <c r="T1130" i="1"/>
  <c r="T1131" i="1"/>
  <c r="T1132" i="1"/>
  <c r="U1132" i="1" s="1"/>
  <c r="T1133" i="1"/>
  <c r="T1134" i="1"/>
  <c r="T1135" i="1"/>
  <c r="T1136" i="1"/>
  <c r="U1136" i="1" s="1"/>
  <c r="T1137" i="1"/>
  <c r="T1138" i="1"/>
  <c r="T1139" i="1"/>
  <c r="T1140" i="1"/>
  <c r="U1140" i="1" s="1"/>
  <c r="T1141" i="1"/>
  <c r="T1142" i="1"/>
  <c r="T1143" i="1"/>
  <c r="T1144" i="1"/>
  <c r="U1144" i="1" s="1"/>
  <c r="T1145" i="1"/>
  <c r="T1146" i="1"/>
  <c r="T1147" i="1"/>
  <c r="T1148" i="1"/>
  <c r="U1148" i="1" s="1"/>
  <c r="T1149" i="1"/>
  <c r="T1150" i="1"/>
  <c r="T1151" i="1"/>
  <c r="T1152" i="1"/>
  <c r="U1152" i="1" s="1"/>
  <c r="T1153" i="1"/>
  <c r="T1154" i="1"/>
  <c r="T1155" i="1"/>
  <c r="T1156" i="1"/>
  <c r="U1156" i="1" s="1"/>
  <c r="T1157" i="1"/>
  <c r="T1158" i="1"/>
  <c r="T1159" i="1"/>
  <c r="T1160" i="1"/>
  <c r="U1160" i="1" s="1"/>
  <c r="T1161" i="1"/>
  <c r="T1162" i="1"/>
  <c r="T1163" i="1"/>
  <c r="T1164" i="1"/>
  <c r="U1164" i="1" s="1"/>
  <c r="T1165" i="1"/>
  <c r="T1166" i="1"/>
  <c r="T1167" i="1"/>
  <c r="T1168" i="1"/>
  <c r="U1168" i="1" s="1"/>
  <c r="T1169" i="1"/>
  <c r="T1170" i="1"/>
  <c r="T1171" i="1"/>
  <c r="T1172" i="1"/>
  <c r="U1172" i="1" s="1"/>
  <c r="T1173" i="1"/>
  <c r="T1174" i="1"/>
  <c r="T1175" i="1"/>
  <c r="T1176" i="1"/>
  <c r="U1176" i="1" s="1"/>
  <c r="T1177" i="1"/>
  <c r="T1178" i="1"/>
  <c r="T1179" i="1"/>
  <c r="T1180" i="1"/>
  <c r="U1180" i="1" s="1"/>
  <c r="T1181" i="1"/>
  <c r="T1182" i="1"/>
  <c r="T1183" i="1"/>
  <c r="T1184" i="1"/>
  <c r="U1184" i="1" s="1"/>
  <c r="T1185" i="1"/>
  <c r="T1186" i="1"/>
  <c r="T1187" i="1"/>
  <c r="T1188" i="1"/>
  <c r="U1188" i="1" s="1"/>
  <c r="T1189" i="1"/>
  <c r="T1190" i="1"/>
  <c r="T1191" i="1"/>
  <c r="T1192" i="1"/>
  <c r="U1192" i="1" s="1"/>
  <c r="T1193" i="1"/>
  <c r="T1194" i="1"/>
  <c r="T1195" i="1"/>
  <c r="T1196" i="1"/>
  <c r="U1196" i="1" s="1"/>
  <c r="T1197" i="1"/>
  <c r="T1198" i="1"/>
  <c r="T1199" i="1"/>
  <c r="T1200" i="1"/>
  <c r="U1200" i="1" s="1"/>
  <c r="T1201" i="1"/>
  <c r="T1202" i="1"/>
  <c r="T1203" i="1"/>
  <c r="T1204" i="1"/>
  <c r="U1204" i="1" s="1"/>
  <c r="T1205" i="1"/>
  <c r="T1206" i="1"/>
  <c r="T1207" i="1"/>
  <c r="T1208" i="1"/>
  <c r="U1208" i="1" s="1"/>
  <c r="T1209" i="1"/>
  <c r="T1210" i="1"/>
  <c r="T1211" i="1"/>
  <c r="T1212" i="1"/>
  <c r="U1212" i="1" s="1"/>
  <c r="T1213" i="1"/>
  <c r="T1214" i="1"/>
  <c r="T1215" i="1"/>
  <c r="T1216" i="1"/>
  <c r="U1216" i="1" s="1"/>
  <c r="T1217" i="1"/>
  <c r="T1218" i="1"/>
  <c r="T1219" i="1"/>
  <c r="T1220" i="1"/>
  <c r="U1220" i="1" s="1"/>
  <c r="T1221" i="1"/>
  <c r="T1222" i="1"/>
  <c r="T1223" i="1"/>
  <c r="T1224" i="1"/>
  <c r="U1224" i="1" s="1"/>
  <c r="T1225" i="1"/>
  <c r="T1226" i="1"/>
  <c r="T1227" i="1"/>
  <c r="T1228" i="1"/>
  <c r="U1228" i="1" s="1"/>
  <c r="T1229" i="1"/>
  <c r="T1230" i="1"/>
  <c r="T1231" i="1"/>
  <c r="T1232" i="1"/>
  <c r="U1232" i="1" s="1"/>
  <c r="T1233" i="1"/>
  <c r="T1234" i="1"/>
  <c r="T1235" i="1"/>
  <c r="T1236" i="1"/>
  <c r="U1236" i="1" s="1"/>
  <c r="T1237" i="1"/>
  <c r="T1238" i="1"/>
  <c r="T1239" i="1"/>
  <c r="T1240" i="1"/>
  <c r="U1240" i="1" s="1"/>
  <c r="T1241" i="1"/>
  <c r="T1242" i="1"/>
  <c r="T1243" i="1"/>
  <c r="T1244" i="1"/>
  <c r="U1244" i="1" s="1"/>
  <c r="T1245" i="1"/>
  <c r="T1246" i="1"/>
  <c r="T1247" i="1"/>
  <c r="T1248" i="1"/>
  <c r="U1248" i="1" s="1"/>
  <c r="T1249" i="1"/>
  <c r="T1250" i="1"/>
  <c r="T1251" i="1"/>
  <c r="T1252" i="1"/>
  <c r="U1252" i="1" s="1"/>
  <c r="T1253" i="1"/>
  <c r="T1254" i="1"/>
  <c r="T1255" i="1"/>
  <c r="T1256" i="1"/>
  <c r="U1256" i="1" s="1"/>
  <c r="T1257" i="1"/>
  <c r="T1258" i="1"/>
  <c r="T1259" i="1"/>
  <c r="T1260" i="1"/>
  <c r="U1260" i="1" s="1"/>
  <c r="T1261" i="1"/>
  <c r="T1262" i="1"/>
  <c r="T1263" i="1"/>
  <c r="T1264" i="1"/>
  <c r="U1264" i="1" s="1"/>
  <c r="T1265" i="1"/>
  <c r="T1266" i="1"/>
  <c r="T1267" i="1"/>
  <c r="T1268" i="1"/>
  <c r="U1268" i="1" s="1"/>
  <c r="T1269" i="1"/>
  <c r="T1270" i="1"/>
  <c r="T1271" i="1"/>
  <c r="T1272" i="1"/>
  <c r="U1272" i="1" s="1"/>
  <c r="T1273" i="1"/>
  <c r="T1274" i="1"/>
  <c r="T1275" i="1"/>
  <c r="T1276" i="1"/>
  <c r="U1276" i="1" s="1"/>
  <c r="T1277" i="1"/>
  <c r="T1278" i="1"/>
  <c r="T1279" i="1"/>
  <c r="T1280" i="1"/>
  <c r="U1280" i="1" s="1"/>
  <c r="T1281" i="1"/>
  <c r="T1282" i="1"/>
  <c r="T1283" i="1"/>
  <c r="T1284" i="1"/>
  <c r="U1284" i="1" s="1"/>
  <c r="T1285" i="1"/>
  <c r="T1286" i="1"/>
  <c r="T1287" i="1"/>
  <c r="T1288" i="1"/>
  <c r="U1288" i="1" s="1"/>
  <c r="T1289" i="1"/>
  <c r="T1290" i="1"/>
  <c r="T1291" i="1"/>
  <c r="T1292" i="1"/>
  <c r="U1292" i="1" s="1"/>
  <c r="T1293" i="1"/>
  <c r="T1294" i="1"/>
  <c r="T1295" i="1"/>
  <c r="T1296" i="1"/>
  <c r="U1296" i="1" s="1"/>
  <c r="T1297" i="1"/>
  <c r="T1298" i="1"/>
  <c r="T1299" i="1"/>
  <c r="T1300" i="1"/>
  <c r="U1300" i="1" s="1"/>
  <c r="T1301" i="1"/>
  <c r="T1302" i="1"/>
  <c r="T1303" i="1"/>
  <c r="T1304" i="1"/>
  <c r="U1304" i="1" s="1"/>
  <c r="T1305" i="1"/>
  <c r="T1306" i="1"/>
  <c r="T1307" i="1"/>
  <c r="T1308" i="1"/>
  <c r="U1308" i="1" s="1"/>
  <c r="T1309" i="1"/>
  <c r="T1310" i="1"/>
  <c r="T1311" i="1"/>
  <c r="T1312" i="1"/>
  <c r="U1312" i="1" s="1"/>
  <c r="T1313" i="1"/>
  <c r="T1314" i="1"/>
  <c r="T1315" i="1"/>
  <c r="T1316" i="1"/>
  <c r="U1316" i="1" s="1"/>
  <c r="T1317" i="1"/>
  <c r="T1318" i="1"/>
  <c r="T1319" i="1"/>
  <c r="T1320" i="1"/>
  <c r="U1320" i="1" s="1"/>
  <c r="T1321" i="1"/>
  <c r="T1322" i="1"/>
  <c r="T1323" i="1"/>
  <c r="T1324" i="1"/>
  <c r="U1324" i="1" s="1"/>
  <c r="T1325" i="1"/>
  <c r="T1326" i="1"/>
  <c r="T1327" i="1"/>
  <c r="T1328" i="1"/>
  <c r="U1328" i="1" s="1"/>
  <c r="T1329" i="1"/>
  <c r="T1330" i="1"/>
  <c r="T1331" i="1"/>
  <c r="T1332" i="1"/>
  <c r="U1332" i="1" s="1"/>
  <c r="T1333" i="1"/>
  <c r="T1334" i="1"/>
  <c r="T1335" i="1"/>
  <c r="T1336" i="1"/>
  <c r="U1336" i="1" s="1"/>
  <c r="T1337" i="1"/>
  <c r="T1338" i="1"/>
  <c r="T1339" i="1"/>
  <c r="T1340" i="1"/>
  <c r="U1340" i="1" s="1"/>
  <c r="T1341" i="1"/>
  <c r="T1342" i="1"/>
  <c r="T1343" i="1"/>
  <c r="T1344" i="1"/>
  <c r="U1344" i="1" s="1"/>
  <c r="T1345" i="1"/>
  <c r="T1346" i="1"/>
  <c r="T1347" i="1"/>
  <c r="T1348" i="1"/>
  <c r="U1348" i="1" s="1"/>
  <c r="T1349" i="1"/>
  <c r="T1350" i="1"/>
  <c r="T1351" i="1"/>
  <c r="T1352" i="1"/>
  <c r="U1352" i="1" s="1"/>
  <c r="T1353" i="1"/>
  <c r="T1354" i="1"/>
  <c r="T1355" i="1"/>
  <c r="T1356" i="1"/>
  <c r="U1356" i="1" s="1"/>
  <c r="T1357" i="1"/>
  <c r="T1358" i="1"/>
  <c r="T1359" i="1"/>
  <c r="T1360" i="1"/>
  <c r="U1360" i="1" s="1"/>
  <c r="T1361" i="1"/>
  <c r="T1362" i="1"/>
  <c r="T1363" i="1"/>
  <c r="T1364" i="1"/>
  <c r="U1364" i="1" s="1"/>
  <c r="T1365" i="1"/>
  <c r="T1366" i="1"/>
  <c r="T1367" i="1"/>
  <c r="T1368" i="1"/>
  <c r="U1368" i="1" s="1"/>
  <c r="T1369" i="1"/>
  <c r="T1370" i="1"/>
  <c r="T1371" i="1"/>
  <c r="T1372" i="1"/>
  <c r="U1372" i="1" s="1"/>
  <c r="T1373" i="1"/>
  <c r="T1374" i="1"/>
  <c r="T1375" i="1"/>
  <c r="T1376" i="1"/>
  <c r="U1376" i="1" s="1"/>
  <c r="T1377" i="1"/>
  <c r="T1378" i="1"/>
  <c r="T1379" i="1"/>
  <c r="T1380" i="1"/>
  <c r="U1380" i="1" s="1"/>
  <c r="T1381" i="1"/>
  <c r="T1382" i="1"/>
  <c r="T1383" i="1"/>
  <c r="T1384" i="1"/>
  <c r="U1384" i="1" s="1"/>
  <c r="T1385" i="1"/>
  <c r="T1386" i="1"/>
  <c r="T1387" i="1"/>
  <c r="T1388" i="1"/>
  <c r="U1388" i="1" s="1"/>
  <c r="T1389" i="1"/>
  <c r="T1390" i="1"/>
  <c r="T1391" i="1"/>
  <c r="T1392" i="1"/>
  <c r="U1392" i="1" s="1"/>
  <c r="T1393" i="1"/>
  <c r="T1394" i="1"/>
  <c r="T1395" i="1"/>
  <c r="T1396" i="1"/>
  <c r="U1396" i="1" s="1"/>
  <c r="T1397" i="1"/>
  <c r="T1398" i="1"/>
  <c r="T1399" i="1"/>
  <c r="T1400" i="1"/>
  <c r="U1400" i="1" s="1"/>
  <c r="T1401" i="1"/>
  <c r="T1402" i="1"/>
  <c r="T1403" i="1"/>
  <c r="T1404" i="1"/>
  <c r="U1404" i="1" s="1"/>
  <c r="T1405" i="1"/>
  <c r="T1406" i="1"/>
  <c r="T1407" i="1"/>
  <c r="T1408" i="1"/>
  <c r="U1408" i="1" s="1"/>
  <c r="T1409" i="1"/>
  <c r="T1410" i="1"/>
  <c r="T1411" i="1"/>
  <c r="T1412" i="1"/>
  <c r="U1412" i="1" s="1"/>
  <c r="T1413" i="1"/>
  <c r="T1414" i="1"/>
  <c r="T1415" i="1"/>
  <c r="T1416" i="1"/>
  <c r="U1416" i="1" s="1"/>
  <c r="T1417" i="1"/>
  <c r="T1418" i="1"/>
  <c r="T1419" i="1"/>
  <c r="T1420" i="1"/>
  <c r="U1420" i="1" s="1"/>
  <c r="T1421" i="1"/>
  <c r="T1422" i="1"/>
  <c r="T1423" i="1"/>
  <c r="T1424" i="1"/>
  <c r="U1424" i="1" s="1"/>
  <c r="T1425" i="1"/>
  <c r="T1426" i="1"/>
  <c r="T1427" i="1"/>
  <c r="T1428" i="1"/>
  <c r="U1428" i="1" s="1"/>
  <c r="T1429" i="1"/>
  <c r="T1430" i="1"/>
  <c r="T1431" i="1"/>
  <c r="T1432" i="1"/>
  <c r="U1432" i="1" s="1"/>
  <c r="T1433" i="1"/>
  <c r="T1434" i="1"/>
  <c r="T1435" i="1"/>
  <c r="T1436" i="1"/>
  <c r="U1436" i="1" s="1"/>
  <c r="T1437" i="1"/>
  <c r="T1438" i="1"/>
  <c r="T1439" i="1"/>
  <c r="T1440" i="1"/>
  <c r="U1440" i="1" s="1"/>
  <c r="T1441" i="1"/>
  <c r="T1442" i="1"/>
  <c r="T1443" i="1"/>
  <c r="T1444" i="1"/>
  <c r="U1444" i="1" s="1"/>
  <c r="T1445" i="1"/>
  <c r="T1446" i="1"/>
  <c r="T1447" i="1"/>
  <c r="T1448" i="1"/>
  <c r="U1448" i="1" s="1"/>
  <c r="T1449" i="1"/>
  <c r="T1450" i="1"/>
  <c r="T1451" i="1"/>
  <c r="T1452" i="1"/>
  <c r="U1452" i="1" s="1"/>
  <c r="T1453" i="1"/>
  <c r="T1454" i="1"/>
  <c r="T1455" i="1"/>
  <c r="T1456" i="1"/>
  <c r="U1456" i="1" s="1"/>
  <c r="T1457" i="1"/>
  <c r="T1458" i="1"/>
  <c r="T1459" i="1"/>
  <c r="T1460" i="1"/>
  <c r="U1460" i="1" s="1"/>
  <c r="T1461" i="1"/>
  <c r="T1462" i="1"/>
  <c r="T1463" i="1"/>
  <c r="T1464" i="1"/>
  <c r="U1464" i="1" s="1"/>
  <c r="T1465" i="1"/>
  <c r="T1466" i="1"/>
  <c r="T1467" i="1"/>
  <c r="T1468" i="1"/>
  <c r="U1468" i="1" s="1"/>
  <c r="T1469" i="1"/>
  <c r="T1470" i="1"/>
  <c r="T1471" i="1"/>
  <c r="T1472" i="1"/>
  <c r="U1472" i="1" s="1"/>
  <c r="T1473" i="1"/>
  <c r="T1474" i="1"/>
  <c r="T1475" i="1"/>
  <c r="T1476" i="1"/>
  <c r="U1476" i="1" s="1"/>
  <c r="T1477" i="1"/>
  <c r="T1478" i="1"/>
  <c r="T1479" i="1"/>
  <c r="T1480" i="1"/>
  <c r="U1480" i="1" s="1"/>
  <c r="T1481" i="1"/>
  <c r="T1482" i="1"/>
  <c r="T1483" i="1"/>
  <c r="T1484" i="1"/>
  <c r="U1484" i="1" s="1"/>
  <c r="T1485" i="1"/>
  <c r="T1486" i="1"/>
  <c r="T1487" i="1"/>
  <c r="T1488" i="1"/>
  <c r="U1488" i="1" s="1"/>
  <c r="T1489" i="1"/>
  <c r="T1490" i="1"/>
  <c r="T1491" i="1"/>
  <c r="T1492" i="1"/>
  <c r="U1492" i="1" s="1"/>
  <c r="T1493" i="1"/>
  <c r="T1494" i="1"/>
  <c r="T1495" i="1"/>
  <c r="T1496" i="1"/>
  <c r="U1496" i="1" s="1"/>
  <c r="T1497" i="1"/>
  <c r="T1498" i="1"/>
  <c r="T1499" i="1"/>
  <c r="T1500" i="1"/>
  <c r="U1500" i="1" s="1"/>
  <c r="T1501" i="1"/>
  <c r="T1502" i="1"/>
  <c r="T1503" i="1"/>
  <c r="T1504" i="1"/>
  <c r="U1504" i="1" s="1"/>
  <c r="T1505" i="1"/>
  <c r="T1506" i="1"/>
  <c r="T1507" i="1"/>
  <c r="T1508" i="1"/>
  <c r="U1508" i="1" s="1"/>
  <c r="T1509" i="1"/>
  <c r="T1510" i="1"/>
  <c r="T1511" i="1"/>
  <c r="T1512" i="1"/>
  <c r="U1512" i="1" s="1"/>
  <c r="T1513" i="1"/>
  <c r="T1514" i="1"/>
  <c r="T1515" i="1"/>
  <c r="T1516" i="1"/>
  <c r="U1516" i="1" s="1"/>
  <c r="T1517" i="1"/>
  <c r="T1518" i="1"/>
  <c r="T1519" i="1"/>
  <c r="T1520" i="1"/>
  <c r="U1520" i="1" s="1"/>
  <c r="T1521" i="1"/>
  <c r="T1522" i="1"/>
  <c r="T1523" i="1"/>
  <c r="T1524" i="1"/>
  <c r="U1524" i="1" s="1"/>
  <c r="T1525" i="1"/>
  <c r="T1526" i="1"/>
  <c r="T1527" i="1"/>
  <c r="T1528" i="1"/>
  <c r="U1528" i="1" s="1"/>
  <c r="T1529" i="1"/>
  <c r="T1530" i="1"/>
  <c r="T1531" i="1"/>
  <c r="T1532" i="1"/>
  <c r="U1532" i="1" s="1"/>
  <c r="T1533" i="1"/>
  <c r="T1534" i="1"/>
  <c r="T1535" i="1"/>
  <c r="T1536" i="1"/>
  <c r="U1536" i="1" s="1"/>
  <c r="T1537" i="1"/>
  <c r="T1538" i="1"/>
  <c r="T1539" i="1"/>
  <c r="T1540" i="1"/>
  <c r="U1540" i="1" s="1"/>
  <c r="T1541" i="1"/>
  <c r="T1542" i="1"/>
  <c r="T1543" i="1"/>
  <c r="T1544" i="1"/>
  <c r="U1544" i="1" s="1"/>
  <c r="T1545" i="1"/>
  <c r="T1546" i="1"/>
  <c r="T1547" i="1"/>
  <c r="T1548" i="1"/>
  <c r="U1548" i="1" s="1"/>
  <c r="T1549" i="1"/>
  <c r="T1550" i="1"/>
  <c r="T1551" i="1"/>
  <c r="T1552" i="1"/>
  <c r="U1552" i="1" s="1"/>
  <c r="T1553" i="1"/>
  <c r="T1554" i="1"/>
  <c r="T1555" i="1"/>
  <c r="T1556" i="1"/>
  <c r="U1556" i="1" s="1"/>
  <c r="T1557" i="1"/>
  <c r="T1558" i="1"/>
  <c r="T1559" i="1"/>
  <c r="T1560" i="1"/>
  <c r="U1560" i="1" s="1"/>
  <c r="T1561" i="1"/>
  <c r="T1562" i="1"/>
  <c r="T1563" i="1"/>
  <c r="T1564" i="1"/>
  <c r="U1564" i="1" s="1"/>
  <c r="T1565" i="1"/>
  <c r="T1566" i="1"/>
  <c r="T1567" i="1"/>
  <c r="T1568" i="1"/>
  <c r="U1568" i="1" s="1"/>
  <c r="T1569" i="1"/>
  <c r="T1570" i="1"/>
  <c r="T1571" i="1"/>
  <c r="T1572" i="1"/>
  <c r="U1572" i="1" s="1"/>
  <c r="T1573" i="1"/>
  <c r="T1574" i="1"/>
  <c r="T1575" i="1"/>
  <c r="T1576" i="1"/>
  <c r="U1576" i="1" s="1"/>
  <c r="T1577" i="1"/>
  <c r="T1578" i="1"/>
  <c r="T1579" i="1"/>
  <c r="T1580" i="1"/>
  <c r="U1580" i="1" s="1"/>
  <c r="T1581" i="1"/>
  <c r="T1582" i="1"/>
  <c r="T1583" i="1"/>
  <c r="T1584" i="1"/>
  <c r="U1584" i="1" s="1"/>
  <c r="T1585" i="1"/>
  <c r="T1586" i="1"/>
  <c r="T1587" i="1"/>
  <c r="T1588" i="1"/>
  <c r="U1588" i="1" s="1"/>
  <c r="T1589" i="1"/>
  <c r="T1590" i="1"/>
  <c r="T1591" i="1"/>
  <c r="T1592" i="1"/>
  <c r="U1592" i="1" s="1"/>
  <c r="T1593" i="1"/>
  <c r="T1594" i="1"/>
  <c r="T1595" i="1"/>
  <c r="T1596" i="1"/>
  <c r="U1596" i="1" s="1"/>
  <c r="T1597" i="1"/>
  <c r="T1598" i="1"/>
  <c r="T1599" i="1"/>
  <c r="T1600" i="1"/>
  <c r="U1600" i="1" s="1"/>
  <c r="T1601" i="1"/>
  <c r="T1602" i="1"/>
  <c r="T1603" i="1"/>
  <c r="T1604" i="1"/>
  <c r="U1604" i="1" s="1"/>
  <c r="T1605" i="1"/>
  <c r="T1606" i="1"/>
  <c r="T1607" i="1"/>
  <c r="T1608" i="1"/>
  <c r="U1608" i="1" s="1"/>
  <c r="T1609" i="1"/>
  <c r="T1610" i="1"/>
  <c r="T1611" i="1"/>
  <c r="T1612" i="1"/>
  <c r="U1612" i="1" s="1"/>
  <c r="T1613" i="1"/>
  <c r="T1614" i="1"/>
  <c r="T1615" i="1"/>
  <c r="T1616" i="1"/>
  <c r="U1616" i="1" s="1"/>
  <c r="T1617" i="1"/>
  <c r="T1618" i="1"/>
  <c r="T1619" i="1"/>
  <c r="T1620" i="1"/>
  <c r="U1620" i="1" s="1"/>
  <c r="T1621" i="1"/>
  <c r="T1622" i="1"/>
  <c r="T1623" i="1"/>
  <c r="T1624" i="1"/>
  <c r="U1624" i="1" s="1"/>
  <c r="T1625" i="1"/>
  <c r="T1626" i="1"/>
  <c r="U1626" i="1" s="1"/>
  <c r="T1627" i="1"/>
  <c r="T1628" i="1"/>
  <c r="U1628" i="1" s="1"/>
  <c r="T1629" i="1"/>
  <c r="T1630" i="1"/>
  <c r="T1631" i="1"/>
  <c r="T1632" i="1"/>
  <c r="U1632" i="1" s="1"/>
  <c r="T1633" i="1"/>
  <c r="T1634" i="1"/>
  <c r="T1635" i="1"/>
  <c r="T1636" i="1"/>
  <c r="U1636" i="1" s="1"/>
  <c r="T1637" i="1"/>
  <c r="T1638" i="1"/>
  <c r="T1639" i="1"/>
  <c r="T1640" i="1"/>
  <c r="U1640" i="1" s="1"/>
  <c r="T1641" i="1"/>
  <c r="T1642" i="1"/>
  <c r="T1643" i="1"/>
  <c r="T1644" i="1"/>
  <c r="U1644" i="1" s="1"/>
  <c r="T1645" i="1"/>
  <c r="T1646" i="1"/>
  <c r="T1647" i="1"/>
  <c r="T1648" i="1"/>
  <c r="U1648" i="1" s="1"/>
  <c r="T1649" i="1"/>
  <c r="T1650" i="1"/>
  <c r="T1651" i="1"/>
  <c r="T1652" i="1"/>
  <c r="U1652" i="1" s="1"/>
  <c r="T1653" i="1"/>
  <c r="T1654" i="1"/>
  <c r="T1655" i="1"/>
  <c r="T1656" i="1"/>
  <c r="U1656" i="1" s="1"/>
  <c r="T1657" i="1"/>
  <c r="T1658" i="1"/>
  <c r="T1659" i="1"/>
  <c r="T1660" i="1"/>
  <c r="U1660" i="1" s="1"/>
  <c r="T1661" i="1"/>
  <c r="T1662" i="1"/>
  <c r="T1663" i="1"/>
  <c r="T1664" i="1"/>
  <c r="U1664" i="1" s="1"/>
  <c r="T1665" i="1"/>
  <c r="T1666" i="1"/>
  <c r="T1667" i="1"/>
  <c r="T1668" i="1"/>
  <c r="U1668" i="1" s="1"/>
  <c r="T1669" i="1"/>
  <c r="T1670" i="1"/>
  <c r="T1671" i="1"/>
  <c r="T1672" i="1"/>
  <c r="U1672" i="1" s="1"/>
  <c r="T1673" i="1"/>
  <c r="T1674" i="1"/>
  <c r="T1675" i="1"/>
  <c r="T1676" i="1"/>
  <c r="U1676" i="1" s="1"/>
  <c r="T1677" i="1"/>
  <c r="T1678" i="1"/>
  <c r="T1679" i="1"/>
  <c r="T1680" i="1"/>
  <c r="U1680" i="1" s="1"/>
  <c r="T1681" i="1"/>
  <c r="T1682" i="1"/>
  <c r="T1683" i="1"/>
  <c r="T1684" i="1"/>
  <c r="U1684" i="1" s="1"/>
  <c r="T1685" i="1"/>
  <c r="T1686" i="1"/>
  <c r="T1687" i="1"/>
  <c r="T1688" i="1"/>
  <c r="U1688" i="1" s="1"/>
  <c r="T1689" i="1"/>
  <c r="T1690" i="1"/>
  <c r="T1691" i="1"/>
  <c r="T1692" i="1"/>
  <c r="U1692" i="1" s="1"/>
  <c r="T1693" i="1"/>
  <c r="T1694" i="1"/>
  <c r="T1695" i="1"/>
  <c r="T1696" i="1"/>
  <c r="U1696" i="1" s="1"/>
  <c r="T1697" i="1"/>
  <c r="T1698" i="1"/>
  <c r="T1699" i="1"/>
  <c r="T1700" i="1"/>
  <c r="U1700" i="1" s="1"/>
  <c r="T1701" i="1"/>
  <c r="T1702" i="1"/>
  <c r="T1703" i="1"/>
  <c r="T1704" i="1"/>
  <c r="U1704" i="1" s="1"/>
  <c r="T1705" i="1"/>
  <c r="T1706" i="1"/>
  <c r="T1707" i="1"/>
  <c r="T1708" i="1"/>
  <c r="U1708" i="1" s="1"/>
  <c r="T1709" i="1"/>
  <c r="T1710" i="1"/>
  <c r="T1711" i="1"/>
  <c r="T1712" i="1"/>
  <c r="U1712" i="1" s="1"/>
  <c r="T1713" i="1"/>
  <c r="T1714" i="1"/>
  <c r="T1715" i="1"/>
  <c r="T1716" i="1"/>
  <c r="U1716" i="1" s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U1882" i="1" s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U2234" i="1" s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U2362" i="1" s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U2478" i="1" s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U2546" i="1" s="1"/>
  <c r="T2547" i="1"/>
  <c r="T2548" i="1"/>
  <c r="T2549" i="1"/>
  <c r="T2550" i="1"/>
  <c r="U2550" i="1" s="1"/>
  <c r="T2551" i="1"/>
  <c r="T2552" i="1"/>
  <c r="T2553" i="1"/>
  <c r="T2554" i="1"/>
  <c r="U2554" i="1" s="1"/>
  <c r="T2555" i="1"/>
  <c r="T2556" i="1"/>
  <c r="T2557" i="1"/>
  <c r="T2558" i="1"/>
  <c r="U2558" i="1" s="1"/>
  <c r="T2559" i="1"/>
  <c r="T2560" i="1"/>
  <c r="T2561" i="1"/>
  <c r="T2562" i="1"/>
  <c r="U2562" i="1" s="1"/>
  <c r="T2563" i="1"/>
  <c r="T2564" i="1"/>
  <c r="T2565" i="1"/>
  <c r="T2566" i="1"/>
  <c r="U2566" i="1" s="1"/>
  <c r="T2567" i="1"/>
  <c r="T2568" i="1"/>
  <c r="T2569" i="1"/>
  <c r="T2570" i="1"/>
  <c r="U2570" i="1" s="1"/>
  <c r="T2571" i="1"/>
  <c r="T2572" i="1"/>
  <c r="T2573" i="1"/>
  <c r="T2574" i="1"/>
  <c r="U2574" i="1" s="1"/>
  <c r="T2575" i="1"/>
  <c r="T2576" i="1"/>
  <c r="T2577" i="1"/>
  <c r="T2578" i="1"/>
  <c r="U2578" i="1" s="1"/>
  <c r="T2579" i="1"/>
  <c r="T2580" i="1"/>
  <c r="T2581" i="1"/>
  <c r="T2582" i="1"/>
  <c r="U2582" i="1" s="1"/>
  <c r="T2583" i="1"/>
  <c r="T2584" i="1"/>
  <c r="T2585" i="1"/>
  <c r="T2586" i="1"/>
  <c r="U2586" i="1" s="1"/>
  <c r="T2587" i="1"/>
  <c r="T2588" i="1"/>
  <c r="T2589" i="1"/>
  <c r="T2590" i="1"/>
  <c r="U2590" i="1" s="1"/>
  <c r="T2591" i="1"/>
  <c r="T2592" i="1"/>
  <c r="T2593" i="1"/>
  <c r="T2594" i="1"/>
  <c r="U2594" i="1" s="1"/>
  <c r="T2595" i="1"/>
  <c r="T2596" i="1"/>
  <c r="T2597" i="1"/>
  <c r="T2598" i="1"/>
  <c r="U2598" i="1" s="1"/>
  <c r="T2599" i="1"/>
  <c r="T2600" i="1"/>
  <c r="T2601" i="1"/>
  <c r="T2602" i="1"/>
  <c r="U2602" i="1" s="1"/>
  <c r="T2603" i="1"/>
  <c r="T2604" i="1"/>
  <c r="T2605" i="1"/>
  <c r="T2606" i="1"/>
  <c r="U2606" i="1" s="1"/>
  <c r="T2607" i="1"/>
  <c r="T2608" i="1"/>
  <c r="T2609" i="1"/>
  <c r="T2610" i="1"/>
  <c r="U2610" i="1" s="1"/>
  <c r="T2611" i="1"/>
  <c r="T2612" i="1"/>
  <c r="T2613" i="1"/>
  <c r="T2614" i="1"/>
  <c r="U2614" i="1" s="1"/>
  <c r="T2615" i="1"/>
  <c r="T2616" i="1"/>
  <c r="T2617" i="1"/>
  <c r="T2618" i="1"/>
  <c r="U2618" i="1" s="1"/>
  <c r="T2619" i="1"/>
  <c r="T2620" i="1"/>
  <c r="T2621" i="1"/>
  <c r="T2622" i="1"/>
  <c r="U2622" i="1" s="1"/>
  <c r="T2623" i="1"/>
  <c r="T2624" i="1"/>
  <c r="T2625" i="1"/>
  <c r="T2626" i="1"/>
  <c r="U2626" i="1" s="1"/>
  <c r="T2627" i="1"/>
  <c r="T2628" i="1"/>
  <c r="T2629" i="1"/>
  <c r="T2630" i="1"/>
  <c r="U2630" i="1" s="1"/>
  <c r="T2631" i="1"/>
  <c r="T2632" i="1"/>
  <c r="T2633" i="1"/>
  <c r="T2634" i="1"/>
  <c r="U2634" i="1" s="1"/>
  <c r="T2635" i="1"/>
  <c r="T2636" i="1"/>
  <c r="T2637" i="1"/>
  <c r="T2638" i="1"/>
  <c r="U2638" i="1" s="1"/>
  <c r="T2639" i="1"/>
  <c r="T2640" i="1"/>
  <c r="T2641" i="1"/>
  <c r="T2642" i="1"/>
  <c r="U2642" i="1" s="1"/>
  <c r="T2643" i="1"/>
  <c r="T2644" i="1"/>
  <c r="T2645" i="1"/>
  <c r="T2646" i="1"/>
  <c r="U2646" i="1" s="1"/>
  <c r="T2647" i="1"/>
  <c r="T2648" i="1"/>
  <c r="T2649" i="1"/>
  <c r="T2650" i="1"/>
  <c r="U2650" i="1" s="1"/>
  <c r="T2651" i="1"/>
  <c r="T2652" i="1"/>
  <c r="T2653" i="1"/>
  <c r="T2654" i="1"/>
  <c r="U2654" i="1" s="1"/>
  <c r="T2655" i="1"/>
  <c r="T2656" i="1"/>
  <c r="T2657" i="1"/>
  <c r="T2658" i="1"/>
  <c r="U2658" i="1" s="1"/>
  <c r="T2659" i="1"/>
  <c r="T2660" i="1"/>
  <c r="T2661" i="1"/>
  <c r="T2662" i="1"/>
  <c r="U2662" i="1" s="1"/>
  <c r="T2663" i="1"/>
  <c r="T2664" i="1"/>
  <c r="T2665" i="1"/>
  <c r="T2666" i="1"/>
  <c r="U2666" i="1" s="1"/>
  <c r="T2667" i="1"/>
  <c r="T2668" i="1"/>
  <c r="T2669" i="1"/>
  <c r="T2670" i="1"/>
  <c r="U2670" i="1" s="1"/>
  <c r="T2671" i="1"/>
  <c r="T2672" i="1"/>
  <c r="T2673" i="1"/>
  <c r="T2674" i="1"/>
  <c r="U2674" i="1" s="1"/>
  <c r="T2675" i="1"/>
  <c r="T2676" i="1"/>
  <c r="T2677" i="1"/>
  <c r="T2678" i="1"/>
  <c r="U2678" i="1" s="1"/>
  <c r="T2679" i="1"/>
  <c r="T2680" i="1"/>
  <c r="T2681" i="1"/>
  <c r="T2682" i="1"/>
  <c r="U2682" i="1" s="1"/>
  <c r="T2683" i="1"/>
  <c r="T2684" i="1"/>
  <c r="T2685" i="1"/>
  <c r="T2686" i="1"/>
  <c r="U2686" i="1" s="1"/>
  <c r="T2687" i="1"/>
  <c r="T2688" i="1"/>
  <c r="T2689" i="1"/>
  <c r="T2690" i="1"/>
  <c r="U2690" i="1" s="1"/>
  <c r="T2691" i="1"/>
  <c r="T2692" i="1"/>
  <c r="T2693" i="1"/>
  <c r="T2694" i="1"/>
  <c r="U2694" i="1" s="1"/>
  <c r="T2695" i="1"/>
  <c r="T2696" i="1"/>
  <c r="T2697" i="1"/>
  <c r="T2698" i="1"/>
  <c r="U2698" i="1" s="1"/>
  <c r="T2699" i="1"/>
  <c r="T2700" i="1"/>
  <c r="T2701" i="1"/>
  <c r="T2702" i="1"/>
  <c r="U2702" i="1" s="1"/>
  <c r="T2703" i="1"/>
  <c r="T2704" i="1"/>
  <c r="T2705" i="1"/>
  <c r="T2706" i="1"/>
  <c r="U2706" i="1" s="1"/>
  <c r="T2707" i="1"/>
  <c r="T2708" i="1"/>
  <c r="T2709" i="1"/>
  <c r="T2710" i="1"/>
  <c r="U2710" i="1" s="1"/>
  <c r="T2711" i="1"/>
  <c r="T2712" i="1"/>
  <c r="T2713" i="1"/>
  <c r="T2714" i="1"/>
  <c r="U2714" i="1" s="1"/>
  <c r="T2715" i="1"/>
  <c r="T2716" i="1"/>
  <c r="T2717" i="1"/>
  <c r="T2718" i="1"/>
  <c r="U2718" i="1" s="1"/>
  <c r="T2719" i="1"/>
  <c r="T2720" i="1"/>
  <c r="T2721" i="1"/>
  <c r="T2722" i="1"/>
  <c r="U2722" i="1" s="1"/>
  <c r="T2723" i="1"/>
  <c r="T2724" i="1"/>
  <c r="T2725" i="1"/>
  <c r="T2726" i="1"/>
  <c r="U2726" i="1" s="1"/>
  <c r="T2727" i="1"/>
  <c r="T2728" i="1"/>
  <c r="T2729" i="1"/>
  <c r="T2730" i="1"/>
  <c r="U2730" i="1" s="1"/>
  <c r="T2731" i="1"/>
  <c r="T2732" i="1"/>
  <c r="T2733" i="1"/>
  <c r="T2734" i="1"/>
  <c r="U2734" i="1" s="1"/>
  <c r="T2735" i="1"/>
  <c r="T2736" i="1"/>
  <c r="T2737" i="1"/>
  <c r="T2738" i="1"/>
  <c r="U2738" i="1" s="1"/>
  <c r="T2739" i="1"/>
  <c r="T2740" i="1"/>
  <c r="T2741" i="1"/>
  <c r="T2742" i="1"/>
  <c r="U2742" i="1" s="1"/>
  <c r="T2743" i="1"/>
  <c r="T2744" i="1"/>
  <c r="T2745" i="1"/>
  <c r="T2746" i="1"/>
  <c r="U2746" i="1" s="1"/>
  <c r="T2747" i="1"/>
  <c r="T2748" i="1"/>
  <c r="T2749" i="1"/>
  <c r="T2750" i="1"/>
  <c r="U2750" i="1" s="1"/>
  <c r="T2751" i="1"/>
  <c r="T2752" i="1"/>
  <c r="T2753" i="1"/>
  <c r="T2754" i="1"/>
  <c r="U2754" i="1" s="1"/>
  <c r="T2755" i="1"/>
  <c r="T2756" i="1"/>
  <c r="T2757" i="1"/>
  <c r="T2758" i="1"/>
  <c r="U2758" i="1" s="1"/>
  <c r="T2759" i="1"/>
  <c r="T2760" i="1"/>
  <c r="T2761" i="1"/>
  <c r="T2762" i="1"/>
  <c r="U2762" i="1" s="1"/>
  <c r="T2763" i="1"/>
  <c r="T2764" i="1"/>
  <c r="T2765" i="1"/>
  <c r="T2766" i="1"/>
  <c r="U2766" i="1" s="1"/>
  <c r="T2767" i="1"/>
  <c r="T2768" i="1"/>
  <c r="T2769" i="1"/>
  <c r="T2770" i="1"/>
  <c r="U2770" i="1" s="1"/>
  <c r="T2771" i="1"/>
  <c r="T2772" i="1"/>
  <c r="T2773" i="1"/>
  <c r="T2774" i="1"/>
  <c r="U2774" i="1" s="1"/>
  <c r="T2775" i="1"/>
  <c r="T2776" i="1"/>
  <c r="T2777" i="1"/>
  <c r="T2778" i="1"/>
  <c r="U2778" i="1" s="1"/>
  <c r="T2779" i="1"/>
  <c r="T2780" i="1"/>
  <c r="T2781" i="1"/>
  <c r="T2782" i="1"/>
  <c r="U2782" i="1" s="1"/>
  <c r="T2783" i="1"/>
  <c r="T2784" i="1"/>
  <c r="T2785" i="1"/>
  <c r="T2786" i="1"/>
  <c r="U2786" i="1" s="1"/>
  <c r="T2787" i="1"/>
  <c r="T2788" i="1"/>
  <c r="T2789" i="1"/>
  <c r="T2790" i="1"/>
  <c r="U2790" i="1" s="1"/>
  <c r="T2791" i="1"/>
  <c r="T2792" i="1"/>
  <c r="T2793" i="1"/>
  <c r="T2794" i="1"/>
  <c r="U2794" i="1" s="1"/>
  <c r="T2795" i="1"/>
  <c r="T2796" i="1"/>
  <c r="T2797" i="1"/>
  <c r="T2798" i="1"/>
  <c r="U2798" i="1" s="1"/>
  <c r="T2799" i="1"/>
  <c r="T2800" i="1"/>
  <c r="T2801" i="1"/>
  <c r="T2802" i="1"/>
  <c r="U2802" i="1" s="1"/>
  <c r="T2803" i="1"/>
  <c r="T2804" i="1"/>
  <c r="T2805" i="1"/>
  <c r="T2806" i="1"/>
  <c r="U2806" i="1" s="1"/>
  <c r="T2807" i="1"/>
  <c r="T2808" i="1"/>
  <c r="T2809" i="1"/>
  <c r="T2810" i="1"/>
  <c r="U2810" i="1" s="1"/>
  <c r="T2811" i="1"/>
  <c r="T2812" i="1"/>
  <c r="T2813" i="1"/>
  <c r="T2814" i="1"/>
  <c r="U2814" i="1" s="1"/>
  <c r="T2815" i="1"/>
  <c r="T2816" i="1"/>
  <c r="T2817" i="1"/>
  <c r="T2818" i="1"/>
  <c r="U2818" i="1" s="1"/>
  <c r="T2819" i="1"/>
  <c r="T2820" i="1"/>
  <c r="T2821" i="1"/>
  <c r="T2822" i="1"/>
  <c r="U2822" i="1" s="1"/>
  <c r="T2823" i="1"/>
  <c r="T2824" i="1"/>
  <c r="T2825" i="1"/>
  <c r="T2826" i="1"/>
  <c r="U2826" i="1" s="1"/>
  <c r="T2827" i="1"/>
  <c r="T2828" i="1"/>
  <c r="T2829" i="1"/>
  <c r="T2830" i="1"/>
  <c r="U2830" i="1" s="1"/>
  <c r="T2831" i="1"/>
  <c r="T2832" i="1"/>
  <c r="T2833" i="1"/>
  <c r="T2834" i="1"/>
  <c r="U2834" i="1" s="1"/>
  <c r="T2835" i="1"/>
  <c r="T2836" i="1"/>
  <c r="T2837" i="1"/>
  <c r="T2838" i="1"/>
  <c r="U2838" i="1" s="1"/>
  <c r="T2839" i="1"/>
  <c r="T2840" i="1"/>
  <c r="T2841" i="1"/>
  <c r="T2842" i="1"/>
  <c r="U2842" i="1" s="1"/>
  <c r="T2843" i="1"/>
  <c r="T2844" i="1"/>
  <c r="T2845" i="1"/>
  <c r="T2846" i="1"/>
  <c r="U2846" i="1" s="1"/>
  <c r="T2847" i="1"/>
  <c r="T2848" i="1"/>
  <c r="T2849" i="1"/>
  <c r="T2850" i="1"/>
  <c r="U2850" i="1" s="1"/>
  <c r="T2851" i="1"/>
  <c r="T2852" i="1"/>
  <c r="T2853" i="1"/>
  <c r="T2854" i="1"/>
  <c r="U2854" i="1" s="1"/>
  <c r="T2855" i="1"/>
  <c r="T2856" i="1"/>
  <c r="T2857" i="1"/>
  <c r="T2858" i="1"/>
  <c r="U2858" i="1" s="1"/>
  <c r="T2859" i="1"/>
  <c r="T2860" i="1"/>
  <c r="T2861" i="1"/>
  <c r="T2862" i="1"/>
  <c r="U2862" i="1" s="1"/>
  <c r="T2863" i="1"/>
  <c r="T2864" i="1"/>
  <c r="T2865" i="1"/>
  <c r="T2866" i="1"/>
  <c r="U2866" i="1" s="1"/>
  <c r="T2867" i="1"/>
  <c r="T2868" i="1"/>
  <c r="T2869" i="1"/>
  <c r="T2870" i="1"/>
  <c r="U2870" i="1" s="1"/>
  <c r="T2871" i="1"/>
  <c r="T2872" i="1"/>
  <c r="T2873" i="1"/>
  <c r="T2874" i="1"/>
  <c r="U2874" i="1" s="1"/>
  <c r="T2875" i="1"/>
  <c r="T2876" i="1"/>
  <c r="T2877" i="1"/>
  <c r="T2878" i="1"/>
  <c r="U2878" i="1" s="1"/>
  <c r="T2879" i="1"/>
  <c r="T2880" i="1"/>
  <c r="T2881" i="1"/>
  <c r="T2882" i="1"/>
  <c r="U2882" i="1" s="1"/>
  <c r="T2883" i="1"/>
  <c r="T2884" i="1"/>
  <c r="T2885" i="1"/>
  <c r="T2886" i="1"/>
  <c r="U2886" i="1" s="1"/>
  <c r="T2887" i="1"/>
  <c r="T2888" i="1"/>
  <c r="T2889" i="1"/>
  <c r="T2890" i="1"/>
  <c r="U2890" i="1" s="1"/>
  <c r="T2891" i="1"/>
  <c r="T2892" i="1"/>
  <c r="T2893" i="1"/>
  <c r="T2894" i="1"/>
  <c r="U2894" i="1" s="1"/>
  <c r="T2895" i="1"/>
  <c r="T2896" i="1"/>
  <c r="T2897" i="1"/>
  <c r="T2898" i="1"/>
  <c r="U2898" i="1" s="1"/>
  <c r="T2899" i="1"/>
  <c r="T2900" i="1"/>
  <c r="T2901" i="1"/>
  <c r="T2902" i="1"/>
  <c r="U2902" i="1" s="1"/>
  <c r="T2903" i="1"/>
  <c r="T2904" i="1"/>
  <c r="T2905" i="1"/>
  <c r="T2906" i="1"/>
  <c r="U2906" i="1" s="1"/>
  <c r="T2907" i="1"/>
  <c r="T2908" i="1"/>
  <c r="T2909" i="1"/>
  <c r="T2910" i="1"/>
  <c r="U2910" i="1" s="1"/>
  <c r="T2911" i="1"/>
  <c r="T2912" i="1"/>
  <c r="T2913" i="1"/>
  <c r="T2914" i="1"/>
  <c r="U2914" i="1" s="1"/>
  <c r="T2915" i="1"/>
  <c r="T2916" i="1"/>
  <c r="T2917" i="1"/>
  <c r="T2918" i="1"/>
  <c r="U2918" i="1" s="1"/>
  <c r="T2919" i="1"/>
  <c r="T2920" i="1"/>
  <c r="T2921" i="1"/>
  <c r="T2922" i="1"/>
  <c r="U2922" i="1" s="1"/>
  <c r="T2923" i="1"/>
  <c r="T2924" i="1"/>
  <c r="T2925" i="1"/>
  <c r="T2926" i="1"/>
  <c r="U2926" i="1" s="1"/>
  <c r="T2927" i="1"/>
  <c r="T2928" i="1"/>
  <c r="T2929" i="1"/>
  <c r="T2930" i="1"/>
  <c r="U2930" i="1" s="1"/>
  <c r="T2931" i="1"/>
  <c r="T2932" i="1"/>
  <c r="T2933" i="1"/>
  <c r="T2934" i="1"/>
  <c r="U2934" i="1" s="1"/>
  <c r="T2935" i="1"/>
  <c r="T2936" i="1"/>
  <c r="T2937" i="1"/>
  <c r="T2938" i="1"/>
  <c r="U2938" i="1" s="1"/>
  <c r="T2939" i="1"/>
  <c r="T2940" i="1"/>
  <c r="T2941" i="1"/>
  <c r="T2942" i="1"/>
  <c r="U2942" i="1" s="1"/>
  <c r="T2943" i="1"/>
  <c r="T2944" i="1"/>
  <c r="T2945" i="1"/>
  <c r="T2946" i="1"/>
  <c r="U2946" i="1" s="1"/>
  <c r="T2947" i="1"/>
  <c r="T2948" i="1"/>
  <c r="T2949" i="1"/>
  <c r="T2950" i="1"/>
  <c r="U2950" i="1" s="1"/>
  <c r="T2951" i="1"/>
  <c r="T2952" i="1"/>
  <c r="T2953" i="1"/>
  <c r="T2954" i="1"/>
  <c r="U2954" i="1" s="1"/>
  <c r="T2955" i="1"/>
  <c r="T2956" i="1"/>
  <c r="T2957" i="1"/>
  <c r="T2958" i="1"/>
  <c r="U2958" i="1" s="1"/>
  <c r="T2959" i="1"/>
  <c r="T2960" i="1"/>
  <c r="T2961" i="1"/>
  <c r="T2962" i="1"/>
  <c r="U2962" i="1" s="1"/>
  <c r="T2963" i="1"/>
  <c r="T2964" i="1"/>
  <c r="T2965" i="1"/>
  <c r="T2966" i="1"/>
  <c r="U2966" i="1" s="1"/>
  <c r="T2967" i="1"/>
  <c r="T2968" i="1"/>
  <c r="T2969" i="1"/>
  <c r="T2970" i="1"/>
  <c r="U2970" i="1" s="1"/>
  <c r="T2971" i="1"/>
  <c r="T2972" i="1"/>
  <c r="T2973" i="1"/>
  <c r="T2974" i="1"/>
  <c r="U2974" i="1" s="1"/>
  <c r="T2975" i="1"/>
  <c r="T2976" i="1"/>
  <c r="T2977" i="1"/>
  <c r="T2978" i="1"/>
  <c r="U2978" i="1" s="1"/>
  <c r="T2979" i="1"/>
  <c r="T2980" i="1"/>
  <c r="T2981" i="1"/>
  <c r="T2982" i="1"/>
  <c r="U2982" i="1" s="1"/>
  <c r="T2983" i="1"/>
  <c r="T2984" i="1"/>
  <c r="T2985" i="1"/>
  <c r="T2986" i="1"/>
  <c r="U2986" i="1" s="1"/>
  <c r="T2987" i="1"/>
  <c r="T2988" i="1"/>
  <c r="T2989" i="1"/>
  <c r="T2990" i="1"/>
  <c r="U2990" i="1" s="1"/>
  <c r="T2991" i="1"/>
  <c r="T2992" i="1"/>
  <c r="T2993" i="1"/>
  <c r="T2994" i="1"/>
  <c r="U2994" i="1" s="1"/>
  <c r="T2995" i="1"/>
  <c r="T2996" i="1"/>
  <c r="T2997" i="1"/>
  <c r="T2998" i="1"/>
  <c r="U2998" i="1" s="1"/>
  <c r="T2999" i="1"/>
  <c r="T3000" i="1"/>
  <c r="T3001" i="1"/>
  <c r="T3002" i="1"/>
  <c r="U3002" i="1" s="1"/>
  <c r="T3003" i="1"/>
  <c r="T3004" i="1"/>
  <c r="T3005" i="1"/>
  <c r="T3006" i="1"/>
  <c r="U3006" i="1" s="1"/>
  <c r="T3007" i="1"/>
  <c r="T3008" i="1"/>
  <c r="T3009" i="1"/>
  <c r="T3010" i="1"/>
  <c r="U3010" i="1" s="1"/>
  <c r="T3011" i="1"/>
  <c r="T3012" i="1"/>
  <c r="T3013" i="1"/>
  <c r="T3014" i="1"/>
  <c r="U3014" i="1" s="1"/>
  <c r="T3015" i="1"/>
  <c r="T3016" i="1"/>
  <c r="T3017" i="1"/>
  <c r="T3018" i="1"/>
  <c r="U3018" i="1" s="1"/>
  <c r="T3019" i="1"/>
  <c r="T3020" i="1"/>
  <c r="T3021" i="1"/>
  <c r="T3022" i="1"/>
  <c r="U3022" i="1" s="1"/>
  <c r="T3023" i="1"/>
  <c r="T3024" i="1"/>
  <c r="T3025" i="1"/>
  <c r="T3026" i="1"/>
  <c r="U3026" i="1" s="1"/>
  <c r="T3027" i="1"/>
  <c r="T3028" i="1"/>
  <c r="T3029" i="1"/>
  <c r="T3030" i="1"/>
  <c r="U3030" i="1" s="1"/>
  <c r="T3031" i="1"/>
  <c r="T3032" i="1"/>
  <c r="T3033" i="1"/>
  <c r="T3034" i="1"/>
  <c r="U3034" i="1" s="1"/>
  <c r="T3035" i="1"/>
  <c r="T3036" i="1"/>
  <c r="T3037" i="1"/>
  <c r="T3038" i="1"/>
  <c r="U3038" i="1" s="1"/>
  <c r="T3039" i="1"/>
  <c r="T3040" i="1"/>
  <c r="T3041" i="1"/>
  <c r="T3042" i="1"/>
  <c r="U3042" i="1" s="1"/>
  <c r="T3043" i="1"/>
  <c r="T3044" i="1"/>
  <c r="T3045" i="1"/>
  <c r="T3046" i="1"/>
  <c r="U3046" i="1" s="1"/>
  <c r="T3047" i="1"/>
  <c r="T3048" i="1"/>
  <c r="T3049" i="1"/>
  <c r="T3050" i="1"/>
  <c r="U3050" i="1" s="1"/>
  <c r="T3051" i="1"/>
  <c r="T3052" i="1"/>
  <c r="T3053" i="1"/>
  <c r="T3054" i="1"/>
  <c r="U3054" i="1" s="1"/>
  <c r="T3055" i="1"/>
  <c r="T3056" i="1"/>
  <c r="T3057" i="1"/>
  <c r="T3058" i="1"/>
  <c r="U3058" i="1" s="1"/>
  <c r="T3059" i="1"/>
  <c r="T3060" i="1"/>
  <c r="T3061" i="1"/>
  <c r="T3062" i="1"/>
  <c r="U3062" i="1" s="1"/>
  <c r="T3063" i="1"/>
  <c r="T3064" i="1"/>
  <c r="T3065" i="1"/>
  <c r="T3066" i="1"/>
  <c r="U3066" i="1" s="1"/>
  <c r="T3067" i="1"/>
  <c r="T3068" i="1"/>
  <c r="T3069" i="1"/>
  <c r="T3070" i="1"/>
  <c r="U3070" i="1" s="1"/>
  <c r="T3071" i="1"/>
  <c r="T3072" i="1"/>
  <c r="T3073" i="1"/>
  <c r="T3074" i="1"/>
  <c r="U3074" i="1" s="1"/>
  <c r="T3075" i="1"/>
  <c r="T3076" i="1"/>
  <c r="T3077" i="1"/>
  <c r="T3078" i="1"/>
  <c r="U3078" i="1" s="1"/>
  <c r="T3079" i="1"/>
  <c r="T3080" i="1"/>
  <c r="T3081" i="1"/>
  <c r="T3082" i="1"/>
  <c r="U3082" i="1" s="1"/>
  <c r="T3083" i="1"/>
  <c r="T3084" i="1"/>
  <c r="T3085" i="1"/>
  <c r="T3086" i="1"/>
  <c r="U3086" i="1" s="1"/>
  <c r="T3087" i="1"/>
  <c r="T3088" i="1"/>
  <c r="T3089" i="1"/>
  <c r="T3090" i="1"/>
  <c r="U3090" i="1" s="1"/>
  <c r="T3091" i="1"/>
  <c r="T3092" i="1"/>
  <c r="T3093" i="1"/>
  <c r="T3094" i="1"/>
  <c r="U3094" i="1" s="1"/>
  <c r="T3095" i="1"/>
  <c r="T3096" i="1"/>
  <c r="T3097" i="1"/>
  <c r="T3098" i="1"/>
  <c r="U3098" i="1" s="1"/>
  <c r="T3099" i="1"/>
  <c r="T3100" i="1"/>
  <c r="T3101" i="1"/>
  <c r="T3102" i="1"/>
  <c r="U3102" i="1" s="1"/>
  <c r="T3103" i="1"/>
  <c r="T3104" i="1"/>
  <c r="T3105" i="1"/>
  <c r="T3106" i="1"/>
  <c r="U3106" i="1" s="1"/>
  <c r="T3107" i="1"/>
  <c r="T3108" i="1"/>
  <c r="T3109" i="1"/>
  <c r="T3110" i="1"/>
  <c r="U3110" i="1" s="1"/>
  <c r="T3111" i="1"/>
  <c r="T3112" i="1"/>
  <c r="T3113" i="1"/>
  <c r="T3114" i="1"/>
  <c r="U3114" i="1" s="1"/>
  <c r="T3115" i="1"/>
  <c r="T3116" i="1"/>
  <c r="T3117" i="1"/>
  <c r="T3118" i="1"/>
  <c r="U3118" i="1" s="1"/>
  <c r="T3119" i="1"/>
  <c r="T3120" i="1"/>
  <c r="T3121" i="1"/>
  <c r="T3122" i="1"/>
  <c r="U3122" i="1" s="1"/>
  <c r="T3123" i="1"/>
  <c r="T3124" i="1"/>
  <c r="T3125" i="1"/>
  <c r="T3126" i="1"/>
  <c r="U3126" i="1" s="1"/>
  <c r="T3127" i="1"/>
  <c r="T3128" i="1"/>
  <c r="T3129" i="1"/>
  <c r="T3130" i="1"/>
  <c r="U3130" i="1" s="1"/>
  <c r="T3131" i="1"/>
  <c r="T3132" i="1"/>
  <c r="T3133" i="1"/>
  <c r="T3134" i="1"/>
  <c r="U3134" i="1" s="1"/>
  <c r="T3135" i="1"/>
  <c r="T3136" i="1"/>
  <c r="T3137" i="1"/>
  <c r="T3138" i="1"/>
  <c r="U3138" i="1" s="1"/>
  <c r="T3139" i="1"/>
  <c r="T3140" i="1"/>
  <c r="T3141" i="1"/>
  <c r="T3142" i="1"/>
  <c r="U3142" i="1" s="1"/>
  <c r="T3143" i="1"/>
  <c r="T3144" i="1"/>
  <c r="T3145" i="1"/>
  <c r="T3146" i="1"/>
  <c r="U3146" i="1" s="1"/>
  <c r="T3147" i="1"/>
  <c r="T3148" i="1"/>
  <c r="T3149" i="1"/>
  <c r="T3150" i="1"/>
  <c r="U3150" i="1" s="1"/>
  <c r="T3151" i="1"/>
  <c r="T3152" i="1"/>
  <c r="T3153" i="1"/>
  <c r="T3154" i="1"/>
  <c r="U3154" i="1" s="1"/>
  <c r="T3155" i="1"/>
  <c r="T3156" i="1"/>
  <c r="T3157" i="1"/>
  <c r="T3158" i="1"/>
  <c r="U3158" i="1" s="1"/>
  <c r="T3159" i="1"/>
  <c r="T3160" i="1"/>
  <c r="T3161" i="1"/>
  <c r="T3162" i="1"/>
  <c r="U3162" i="1" s="1"/>
  <c r="T3163" i="1"/>
  <c r="T3164" i="1"/>
  <c r="T3165" i="1"/>
  <c r="T3166" i="1"/>
  <c r="U3166" i="1" s="1"/>
  <c r="T3167" i="1"/>
  <c r="T3168" i="1"/>
  <c r="T3169" i="1"/>
  <c r="T3170" i="1"/>
  <c r="U3170" i="1" s="1"/>
  <c r="T3171" i="1"/>
  <c r="T3172" i="1"/>
  <c r="T3173" i="1"/>
  <c r="T3174" i="1"/>
  <c r="U3174" i="1" s="1"/>
  <c r="T3175" i="1"/>
  <c r="T3176" i="1"/>
  <c r="T3177" i="1"/>
  <c r="T3178" i="1"/>
  <c r="U3178" i="1" s="1"/>
  <c r="T3179" i="1"/>
  <c r="T3180" i="1"/>
  <c r="T3181" i="1"/>
  <c r="T3182" i="1"/>
  <c r="U3182" i="1" s="1"/>
  <c r="T3183" i="1"/>
  <c r="T3184" i="1"/>
  <c r="T3185" i="1"/>
  <c r="T3186" i="1"/>
  <c r="U3186" i="1" s="1"/>
  <c r="T3187" i="1"/>
  <c r="T3188" i="1"/>
  <c r="T3189" i="1"/>
  <c r="T3190" i="1"/>
  <c r="U3190" i="1" s="1"/>
  <c r="T3191" i="1"/>
  <c r="T3192" i="1"/>
  <c r="T3193" i="1"/>
  <c r="T3194" i="1"/>
  <c r="U3194" i="1" s="1"/>
  <c r="T3195" i="1"/>
  <c r="T3196" i="1"/>
  <c r="T3197" i="1"/>
  <c r="T3198" i="1"/>
  <c r="U3198" i="1" s="1"/>
  <c r="T3199" i="1"/>
  <c r="T3200" i="1"/>
  <c r="T3201" i="1"/>
  <c r="T3202" i="1"/>
  <c r="U3202" i="1" s="1"/>
  <c r="T3203" i="1"/>
  <c r="T3204" i="1"/>
  <c r="T3205" i="1"/>
  <c r="T3206" i="1"/>
  <c r="U3206" i="1" s="1"/>
  <c r="T3207" i="1"/>
  <c r="T3208" i="1"/>
  <c r="T3209" i="1"/>
  <c r="T3210" i="1"/>
  <c r="U3210" i="1" s="1"/>
  <c r="T3211" i="1"/>
  <c r="T3212" i="1"/>
  <c r="T3213" i="1"/>
  <c r="T3214" i="1"/>
  <c r="U3214" i="1" s="1"/>
  <c r="T3215" i="1"/>
  <c r="T3216" i="1"/>
  <c r="T3217" i="1"/>
  <c r="T3218" i="1"/>
  <c r="U3218" i="1" s="1"/>
  <c r="T3219" i="1"/>
  <c r="T3220" i="1"/>
  <c r="T3221" i="1"/>
  <c r="T3222" i="1"/>
  <c r="U3222" i="1" s="1"/>
  <c r="T3223" i="1"/>
  <c r="T3224" i="1"/>
  <c r="T3225" i="1"/>
  <c r="T3226" i="1"/>
  <c r="U3226" i="1" s="1"/>
  <c r="T3227" i="1"/>
  <c r="T3228" i="1"/>
  <c r="T3229" i="1"/>
  <c r="T3230" i="1"/>
  <c r="U3230" i="1" s="1"/>
  <c r="T3231" i="1"/>
  <c r="T3232" i="1"/>
  <c r="T3233" i="1"/>
  <c r="T3234" i="1"/>
  <c r="U3234" i="1" s="1"/>
  <c r="T3235" i="1"/>
  <c r="T3236" i="1"/>
  <c r="T3237" i="1"/>
  <c r="T3238" i="1"/>
  <c r="U3238" i="1" s="1"/>
  <c r="T3239" i="1"/>
  <c r="T3240" i="1"/>
  <c r="T3241" i="1"/>
  <c r="T3242" i="1"/>
  <c r="U3242" i="1" s="1"/>
  <c r="T3243" i="1"/>
  <c r="T3244" i="1"/>
  <c r="T3245" i="1"/>
  <c r="T3246" i="1"/>
  <c r="U3246" i="1" s="1"/>
  <c r="T3247" i="1"/>
  <c r="T3248" i="1"/>
  <c r="T3249" i="1"/>
  <c r="T3250" i="1"/>
  <c r="U3250" i="1" s="1"/>
  <c r="T3251" i="1"/>
  <c r="T3252" i="1"/>
  <c r="T3253" i="1"/>
  <c r="T3254" i="1"/>
  <c r="U3254" i="1" s="1"/>
  <c r="T3255" i="1"/>
  <c r="T3256" i="1"/>
  <c r="T3257" i="1"/>
  <c r="T3258" i="1"/>
  <c r="U3258" i="1" s="1"/>
  <c r="T3259" i="1"/>
  <c r="T3260" i="1"/>
  <c r="T3261" i="1"/>
  <c r="T3262" i="1"/>
  <c r="U3262" i="1" s="1"/>
  <c r="T3263" i="1"/>
  <c r="T3264" i="1"/>
  <c r="T3265" i="1"/>
  <c r="T3266" i="1"/>
  <c r="U3266" i="1" s="1"/>
  <c r="T3267" i="1"/>
  <c r="T3268" i="1"/>
  <c r="T3269" i="1"/>
  <c r="T3270" i="1"/>
  <c r="U3270" i="1" s="1"/>
  <c r="T3271" i="1"/>
  <c r="T3272" i="1"/>
  <c r="T3273" i="1"/>
  <c r="T3274" i="1"/>
  <c r="U3274" i="1" s="1"/>
  <c r="T3275" i="1"/>
  <c r="T3276" i="1"/>
  <c r="T3277" i="1"/>
  <c r="T3278" i="1"/>
  <c r="U3278" i="1" s="1"/>
  <c r="T3279" i="1"/>
  <c r="T3280" i="1"/>
  <c r="T3281" i="1"/>
  <c r="T3282" i="1"/>
  <c r="U3282" i="1" s="1"/>
  <c r="T3283" i="1"/>
  <c r="T3284" i="1"/>
  <c r="T3285" i="1"/>
  <c r="T3286" i="1"/>
  <c r="U3286" i="1" s="1"/>
  <c r="T3287" i="1"/>
  <c r="T3288" i="1"/>
  <c r="T3289" i="1"/>
  <c r="T3290" i="1"/>
  <c r="U3290" i="1" s="1"/>
  <c r="T3291" i="1"/>
  <c r="T3292" i="1"/>
  <c r="T3293" i="1"/>
  <c r="T3294" i="1"/>
  <c r="U3294" i="1" s="1"/>
  <c r="T3295" i="1"/>
  <c r="T3296" i="1"/>
  <c r="T3297" i="1"/>
  <c r="T3298" i="1"/>
  <c r="U3298" i="1" s="1"/>
  <c r="T3299" i="1"/>
  <c r="T3300" i="1"/>
  <c r="T3301" i="1"/>
  <c r="T3302" i="1"/>
  <c r="U3302" i="1" s="1"/>
  <c r="T3303" i="1"/>
  <c r="T3304" i="1"/>
  <c r="T3305" i="1"/>
  <c r="T3306" i="1"/>
  <c r="U3306" i="1" s="1"/>
  <c r="T3307" i="1"/>
  <c r="T3308" i="1"/>
  <c r="T3309" i="1"/>
  <c r="T3310" i="1"/>
  <c r="U3310" i="1" s="1"/>
  <c r="T3311" i="1"/>
  <c r="T3312" i="1"/>
  <c r="T3313" i="1"/>
  <c r="T3314" i="1"/>
  <c r="U3314" i="1" s="1"/>
  <c r="T3315" i="1"/>
  <c r="T3316" i="1"/>
  <c r="T3317" i="1"/>
  <c r="T3318" i="1"/>
  <c r="U3318" i="1" s="1"/>
  <c r="T3319" i="1"/>
  <c r="T3320" i="1"/>
  <c r="T3321" i="1"/>
  <c r="T3322" i="1"/>
  <c r="U3322" i="1" s="1"/>
  <c r="T3323" i="1"/>
  <c r="T3324" i="1"/>
  <c r="T3325" i="1"/>
  <c r="T3326" i="1"/>
  <c r="U3326" i="1" s="1"/>
  <c r="T3327" i="1"/>
  <c r="T3328" i="1"/>
  <c r="T3329" i="1"/>
  <c r="T3330" i="1"/>
  <c r="U3330" i="1" s="1"/>
  <c r="T3331" i="1"/>
  <c r="T3332" i="1"/>
  <c r="T3333" i="1"/>
  <c r="T3334" i="1"/>
  <c r="U3334" i="1" s="1"/>
  <c r="T3335" i="1"/>
  <c r="T3336" i="1"/>
  <c r="T3337" i="1"/>
  <c r="T3338" i="1"/>
  <c r="U3338" i="1" s="1"/>
  <c r="T3339" i="1"/>
  <c r="T3340" i="1"/>
  <c r="T3341" i="1"/>
  <c r="T3342" i="1"/>
  <c r="U3342" i="1" s="1"/>
  <c r="T3343" i="1"/>
  <c r="T3344" i="1"/>
  <c r="T3345" i="1"/>
  <c r="T3346" i="1"/>
  <c r="U3346" i="1" s="1"/>
  <c r="T3347" i="1"/>
  <c r="T3348" i="1"/>
  <c r="T3349" i="1"/>
  <c r="T3350" i="1"/>
  <c r="U3350" i="1" s="1"/>
  <c r="T3351" i="1"/>
  <c r="T3352" i="1"/>
  <c r="T3353" i="1"/>
  <c r="T3354" i="1"/>
  <c r="U3354" i="1" s="1"/>
  <c r="T3355" i="1"/>
  <c r="T3356" i="1"/>
  <c r="T3357" i="1"/>
  <c r="T3358" i="1"/>
  <c r="U3358" i="1" s="1"/>
  <c r="T3359" i="1"/>
  <c r="T3360" i="1"/>
  <c r="T3361" i="1"/>
  <c r="T3362" i="1"/>
  <c r="U3362" i="1" s="1"/>
  <c r="T3363" i="1"/>
  <c r="T3364" i="1"/>
  <c r="T3365" i="1"/>
  <c r="T3366" i="1"/>
  <c r="U3366" i="1" s="1"/>
  <c r="T3367" i="1"/>
  <c r="T3368" i="1"/>
  <c r="T3369" i="1"/>
  <c r="T3370" i="1"/>
  <c r="U3370" i="1" s="1"/>
  <c r="T3371" i="1"/>
  <c r="T3372" i="1"/>
  <c r="T3373" i="1"/>
  <c r="T3374" i="1"/>
  <c r="U3374" i="1" s="1"/>
  <c r="T3375" i="1"/>
  <c r="T3376" i="1"/>
  <c r="T3377" i="1"/>
  <c r="T3378" i="1"/>
  <c r="U3378" i="1" s="1"/>
  <c r="T3379" i="1"/>
  <c r="T3380" i="1"/>
  <c r="T3381" i="1"/>
  <c r="T3382" i="1"/>
  <c r="U3382" i="1" s="1"/>
  <c r="T3383" i="1"/>
  <c r="T3384" i="1"/>
  <c r="T3385" i="1"/>
  <c r="T3386" i="1"/>
  <c r="U3386" i="1" s="1"/>
  <c r="T3387" i="1"/>
  <c r="T3388" i="1"/>
  <c r="T3389" i="1"/>
  <c r="T3390" i="1"/>
  <c r="U3390" i="1" s="1"/>
  <c r="T3391" i="1"/>
  <c r="T3392" i="1"/>
  <c r="T3393" i="1"/>
  <c r="T3394" i="1"/>
  <c r="U3394" i="1" s="1"/>
  <c r="T3395" i="1"/>
  <c r="T3396" i="1"/>
  <c r="T3397" i="1"/>
  <c r="T3398" i="1"/>
  <c r="U3398" i="1" s="1"/>
  <c r="T3399" i="1"/>
  <c r="T3400" i="1"/>
  <c r="T3401" i="1"/>
  <c r="T3402" i="1"/>
  <c r="U3402" i="1" s="1"/>
  <c r="T3403" i="1"/>
  <c r="T3404" i="1"/>
  <c r="T3405" i="1"/>
  <c r="T3406" i="1"/>
  <c r="U3406" i="1" s="1"/>
  <c r="T3407" i="1"/>
  <c r="T3408" i="1"/>
  <c r="T3409" i="1"/>
  <c r="T3410" i="1"/>
  <c r="U3410" i="1" s="1"/>
  <c r="T3411" i="1"/>
  <c r="T3412" i="1"/>
  <c r="T3413" i="1"/>
  <c r="T3414" i="1"/>
  <c r="U3414" i="1" s="1"/>
  <c r="T3415" i="1"/>
  <c r="T3416" i="1"/>
  <c r="T3417" i="1"/>
  <c r="T3418" i="1"/>
  <c r="U3418" i="1" s="1"/>
  <c r="T3419" i="1"/>
  <c r="T3420" i="1"/>
  <c r="T3421" i="1"/>
  <c r="T3422" i="1"/>
  <c r="U3422" i="1" s="1"/>
  <c r="T3423" i="1"/>
  <c r="T3424" i="1"/>
  <c r="T3425" i="1"/>
  <c r="T3426" i="1"/>
  <c r="U3426" i="1" s="1"/>
  <c r="T3427" i="1"/>
  <c r="T3428" i="1"/>
  <c r="T3429" i="1"/>
  <c r="T3430" i="1"/>
  <c r="U3430" i="1" s="1"/>
  <c r="T3431" i="1"/>
  <c r="T3432" i="1"/>
  <c r="T3433" i="1"/>
  <c r="T3434" i="1"/>
  <c r="U3434" i="1" s="1"/>
  <c r="T3435" i="1"/>
  <c r="T3436" i="1"/>
  <c r="T3437" i="1"/>
  <c r="T3438" i="1"/>
  <c r="U3438" i="1" s="1"/>
  <c r="T3439" i="1"/>
  <c r="T3440" i="1"/>
  <c r="T3441" i="1"/>
  <c r="T3442" i="1"/>
  <c r="U3442" i="1" s="1"/>
  <c r="T3443" i="1"/>
  <c r="T3444" i="1"/>
  <c r="T3445" i="1"/>
  <c r="T3446" i="1"/>
  <c r="U3446" i="1" s="1"/>
  <c r="T3447" i="1"/>
  <c r="T3448" i="1"/>
  <c r="T3449" i="1"/>
  <c r="T3450" i="1"/>
  <c r="U3450" i="1" s="1"/>
  <c r="T3451" i="1"/>
  <c r="T3452" i="1"/>
  <c r="T3453" i="1"/>
  <c r="T3454" i="1"/>
  <c r="U3454" i="1" s="1"/>
  <c r="T3455" i="1"/>
  <c r="T3456" i="1"/>
  <c r="T3457" i="1"/>
  <c r="T3458" i="1"/>
  <c r="U3458" i="1" s="1"/>
  <c r="T3459" i="1"/>
  <c r="T3460" i="1"/>
  <c r="T3461" i="1"/>
  <c r="T3462" i="1"/>
  <c r="U3462" i="1" s="1"/>
  <c r="T3463" i="1"/>
  <c r="T3464" i="1"/>
  <c r="T3465" i="1"/>
  <c r="T3466" i="1"/>
  <c r="U3466" i="1" s="1"/>
  <c r="T3467" i="1"/>
  <c r="T3468" i="1"/>
  <c r="T3469" i="1"/>
  <c r="T3470" i="1"/>
  <c r="U3470" i="1" s="1"/>
  <c r="T3471" i="1"/>
  <c r="T3472" i="1"/>
  <c r="T3473" i="1"/>
  <c r="T3474" i="1"/>
  <c r="U3474" i="1" s="1"/>
  <c r="T3475" i="1"/>
  <c r="T3476" i="1"/>
  <c r="T3477" i="1"/>
  <c r="T3478" i="1"/>
  <c r="U3478" i="1" s="1"/>
  <c r="T3479" i="1"/>
  <c r="T3480" i="1"/>
  <c r="T3481" i="1"/>
  <c r="T3482" i="1"/>
  <c r="U3482" i="1" s="1"/>
  <c r="T3483" i="1"/>
  <c r="T3484" i="1"/>
  <c r="T3485" i="1"/>
  <c r="T3486" i="1"/>
  <c r="U3486" i="1" s="1"/>
  <c r="T3487" i="1"/>
  <c r="T3488" i="1"/>
  <c r="T3489" i="1"/>
  <c r="T3490" i="1"/>
  <c r="U3490" i="1" s="1"/>
  <c r="T3491" i="1"/>
  <c r="T3492" i="1"/>
  <c r="T3493" i="1"/>
  <c r="T3494" i="1"/>
  <c r="U3494" i="1" s="1"/>
  <c r="T3495" i="1"/>
  <c r="T3496" i="1"/>
  <c r="T3497" i="1"/>
  <c r="T3498" i="1"/>
  <c r="U3498" i="1" s="1"/>
  <c r="T3499" i="1"/>
  <c r="T3500" i="1"/>
  <c r="T3501" i="1"/>
  <c r="T3502" i="1"/>
  <c r="U3502" i="1" s="1"/>
  <c r="T3503" i="1"/>
  <c r="T3504" i="1"/>
  <c r="T3505" i="1"/>
  <c r="T3506" i="1"/>
  <c r="U3506" i="1" s="1"/>
  <c r="T3507" i="1"/>
  <c r="T3508" i="1"/>
  <c r="T3509" i="1"/>
  <c r="T3510" i="1"/>
  <c r="U3510" i="1" s="1"/>
  <c r="T3511" i="1"/>
  <c r="T3512" i="1"/>
  <c r="T3513" i="1"/>
  <c r="T3514" i="1"/>
  <c r="U3514" i="1" s="1"/>
  <c r="T3515" i="1"/>
  <c r="T3516" i="1"/>
  <c r="T3517" i="1"/>
  <c r="T3518" i="1"/>
  <c r="U3518" i="1" s="1"/>
  <c r="T3519" i="1"/>
  <c r="T3520" i="1"/>
  <c r="T3521" i="1"/>
  <c r="T3522" i="1"/>
  <c r="U3522" i="1" s="1"/>
  <c r="T3523" i="1"/>
  <c r="T3524" i="1"/>
  <c r="T3525" i="1"/>
  <c r="T3526" i="1"/>
  <c r="U3526" i="1" s="1"/>
  <c r="T3527" i="1"/>
  <c r="T3528" i="1"/>
  <c r="T3529" i="1"/>
  <c r="T3530" i="1"/>
  <c r="U3530" i="1" s="1"/>
  <c r="T3531" i="1"/>
  <c r="T3532" i="1"/>
  <c r="T3533" i="1"/>
  <c r="T3534" i="1"/>
  <c r="U3534" i="1" s="1"/>
  <c r="T3535" i="1"/>
  <c r="T3536" i="1"/>
  <c r="T3537" i="1"/>
  <c r="T3538" i="1"/>
  <c r="U3538" i="1" s="1"/>
  <c r="T3539" i="1"/>
  <c r="T3540" i="1"/>
  <c r="T3541" i="1"/>
  <c r="T3542" i="1"/>
  <c r="U3542" i="1" s="1"/>
  <c r="T3543" i="1"/>
  <c r="T3544" i="1"/>
  <c r="T3545" i="1"/>
  <c r="T3546" i="1"/>
  <c r="U3546" i="1" s="1"/>
  <c r="T3547" i="1"/>
  <c r="T3548" i="1"/>
  <c r="T3549" i="1"/>
  <c r="T3550" i="1"/>
  <c r="U3550" i="1" s="1"/>
  <c r="T3551" i="1"/>
  <c r="T3552" i="1"/>
  <c r="T3553" i="1"/>
  <c r="T3554" i="1"/>
  <c r="U3554" i="1" s="1"/>
  <c r="T3555" i="1"/>
  <c r="T3556" i="1"/>
  <c r="T3557" i="1"/>
  <c r="T3558" i="1"/>
  <c r="U3558" i="1" s="1"/>
  <c r="T3559" i="1"/>
  <c r="T3560" i="1"/>
  <c r="T3561" i="1"/>
  <c r="T3562" i="1"/>
  <c r="U3562" i="1" s="1"/>
  <c r="T3563" i="1"/>
  <c r="T3564" i="1"/>
  <c r="T3565" i="1"/>
  <c r="T3566" i="1"/>
  <c r="U3566" i="1" s="1"/>
  <c r="T3567" i="1"/>
  <c r="T3568" i="1"/>
  <c r="T3569" i="1"/>
  <c r="T3570" i="1"/>
  <c r="U3570" i="1" s="1"/>
  <c r="T3571" i="1"/>
  <c r="T3572" i="1"/>
  <c r="T3573" i="1"/>
  <c r="T3574" i="1"/>
  <c r="U3574" i="1" s="1"/>
  <c r="T3575" i="1"/>
  <c r="T3576" i="1"/>
  <c r="T3577" i="1"/>
  <c r="T3578" i="1"/>
  <c r="U3578" i="1" s="1"/>
  <c r="T3579" i="1"/>
  <c r="T3580" i="1"/>
  <c r="T3581" i="1"/>
  <c r="T3582" i="1"/>
  <c r="U3582" i="1" s="1"/>
  <c r="T3583" i="1"/>
  <c r="T3584" i="1"/>
  <c r="T3585" i="1"/>
  <c r="T3586" i="1"/>
  <c r="U3586" i="1" s="1"/>
  <c r="T3587" i="1"/>
  <c r="T3588" i="1"/>
  <c r="T3589" i="1"/>
  <c r="T3590" i="1"/>
  <c r="U3590" i="1" s="1"/>
  <c r="T3591" i="1"/>
  <c r="T3592" i="1"/>
  <c r="T3593" i="1"/>
  <c r="T3594" i="1"/>
  <c r="U3594" i="1" s="1"/>
  <c r="T3595" i="1"/>
  <c r="T3596" i="1"/>
  <c r="T3597" i="1"/>
  <c r="T3598" i="1"/>
  <c r="U3598" i="1" s="1"/>
  <c r="T3599" i="1"/>
  <c r="T3600" i="1"/>
  <c r="T3601" i="1"/>
  <c r="T3602" i="1"/>
  <c r="U3602" i="1" s="1"/>
  <c r="T3603" i="1"/>
  <c r="T3604" i="1"/>
  <c r="T3605" i="1"/>
  <c r="T3606" i="1"/>
  <c r="U3606" i="1" s="1"/>
  <c r="T3607" i="1"/>
  <c r="T3608" i="1"/>
  <c r="T3609" i="1"/>
  <c r="T3610" i="1"/>
  <c r="U3610" i="1" s="1"/>
  <c r="T3611" i="1"/>
  <c r="T3612" i="1"/>
  <c r="T3613" i="1"/>
  <c r="T3614" i="1"/>
  <c r="U3614" i="1" s="1"/>
  <c r="T3615" i="1"/>
  <c r="T3616" i="1"/>
  <c r="T3617" i="1"/>
  <c r="T3618" i="1"/>
  <c r="U3618" i="1" s="1"/>
  <c r="T3619" i="1"/>
  <c r="T3620" i="1"/>
  <c r="T3621" i="1"/>
  <c r="T3622" i="1"/>
  <c r="U3622" i="1" s="1"/>
  <c r="T3623" i="1"/>
  <c r="T3624" i="1"/>
  <c r="T3625" i="1"/>
  <c r="T3626" i="1"/>
  <c r="U3626" i="1" s="1"/>
  <c r="T3627" i="1"/>
  <c r="T3628" i="1"/>
  <c r="T3629" i="1"/>
  <c r="T3630" i="1"/>
  <c r="U3630" i="1" s="1"/>
  <c r="T3631" i="1"/>
  <c r="T3632" i="1"/>
  <c r="T3633" i="1"/>
  <c r="T3634" i="1"/>
  <c r="U3634" i="1" s="1"/>
  <c r="T3635" i="1"/>
  <c r="T3636" i="1"/>
  <c r="T3637" i="1"/>
  <c r="T3638" i="1"/>
  <c r="U3638" i="1" s="1"/>
  <c r="T3639" i="1"/>
  <c r="T3640" i="1"/>
  <c r="T3641" i="1"/>
  <c r="T3642" i="1"/>
  <c r="U3642" i="1" s="1"/>
  <c r="T3643" i="1"/>
  <c r="T3644" i="1"/>
  <c r="T3645" i="1"/>
  <c r="T3646" i="1"/>
  <c r="U3646" i="1" s="1"/>
  <c r="T3647" i="1"/>
  <c r="T3648" i="1"/>
  <c r="T3649" i="1"/>
  <c r="T3650" i="1"/>
  <c r="U3650" i="1" s="1"/>
  <c r="T3651" i="1"/>
  <c r="T3652" i="1"/>
  <c r="T3653" i="1"/>
  <c r="T3654" i="1"/>
  <c r="U3654" i="1" s="1"/>
  <c r="T3655" i="1"/>
  <c r="T3656" i="1"/>
  <c r="T3657" i="1"/>
  <c r="T3658" i="1"/>
  <c r="U3658" i="1" s="1"/>
  <c r="T3659" i="1"/>
  <c r="T3660" i="1"/>
  <c r="T3661" i="1"/>
  <c r="T3662" i="1"/>
  <c r="U3662" i="1" s="1"/>
  <c r="T3663" i="1"/>
  <c r="T3664" i="1"/>
  <c r="T3665" i="1"/>
  <c r="T3666" i="1"/>
  <c r="U3666" i="1" s="1"/>
  <c r="T3667" i="1"/>
  <c r="T3668" i="1"/>
  <c r="T3669" i="1"/>
  <c r="T3670" i="1"/>
  <c r="U3670" i="1" s="1"/>
  <c r="T3671" i="1"/>
  <c r="T3672" i="1"/>
  <c r="T3673" i="1"/>
  <c r="T3674" i="1"/>
  <c r="U3674" i="1" s="1"/>
  <c r="T3675" i="1"/>
  <c r="T3676" i="1"/>
  <c r="T3677" i="1"/>
  <c r="T3678" i="1"/>
  <c r="U3678" i="1" s="1"/>
  <c r="T3679" i="1"/>
  <c r="T3680" i="1"/>
  <c r="T3681" i="1"/>
  <c r="T3682" i="1"/>
  <c r="U3682" i="1" s="1"/>
  <c r="T3683" i="1"/>
  <c r="T3684" i="1"/>
  <c r="T3685" i="1"/>
  <c r="T3686" i="1"/>
  <c r="U3686" i="1" s="1"/>
  <c r="T3687" i="1"/>
  <c r="T3688" i="1"/>
  <c r="T3689" i="1"/>
  <c r="T3690" i="1"/>
  <c r="U3690" i="1" s="1"/>
  <c r="T3691" i="1"/>
  <c r="T3692" i="1"/>
  <c r="T3693" i="1"/>
  <c r="T3694" i="1"/>
  <c r="U3694" i="1" s="1"/>
  <c r="T3695" i="1"/>
  <c r="T3696" i="1"/>
  <c r="T3697" i="1"/>
  <c r="T3698" i="1"/>
  <c r="U3698" i="1" s="1"/>
  <c r="T3699" i="1"/>
  <c r="T3700" i="1"/>
  <c r="T3701" i="1"/>
  <c r="T3702" i="1"/>
  <c r="U3702" i="1" s="1"/>
  <c r="T3703" i="1"/>
  <c r="T3704" i="1"/>
  <c r="T3705" i="1"/>
  <c r="T3706" i="1"/>
  <c r="U3706" i="1" s="1"/>
  <c r="T3707" i="1"/>
  <c r="T3708" i="1"/>
  <c r="T3709" i="1"/>
  <c r="T3710" i="1"/>
  <c r="U3710" i="1" s="1"/>
  <c r="T3711" i="1"/>
  <c r="T3712" i="1"/>
  <c r="T3713" i="1"/>
  <c r="T3714" i="1"/>
  <c r="U3714" i="1" s="1"/>
  <c r="T3715" i="1"/>
  <c r="T3716" i="1"/>
  <c r="T3717" i="1"/>
  <c r="T3718" i="1"/>
  <c r="U3718" i="1" s="1"/>
  <c r="T3719" i="1"/>
  <c r="T3720" i="1"/>
  <c r="T3721" i="1"/>
  <c r="T3722" i="1"/>
  <c r="U3722" i="1" s="1"/>
  <c r="T3723" i="1"/>
  <c r="T3724" i="1"/>
  <c r="T3725" i="1"/>
  <c r="T3726" i="1"/>
  <c r="U3726" i="1" s="1"/>
  <c r="T3727" i="1"/>
  <c r="T3728" i="1"/>
  <c r="T3729" i="1"/>
  <c r="T3730" i="1"/>
  <c r="U3730" i="1" s="1"/>
  <c r="T3731" i="1"/>
  <c r="T3732" i="1"/>
  <c r="T3733" i="1"/>
  <c r="T3734" i="1"/>
  <c r="U3734" i="1" s="1"/>
  <c r="T3735" i="1"/>
  <c r="T3736" i="1"/>
  <c r="T3737" i="1"/>
  <c r="T3738" i="1"/>
  <c r="U3738" i="1" s="1"/>
  <c r="T3739" i="1"/>
  <c r="T3740" i="1"/>
  <c r="T3741" i="1"/>
  <c r="T3742" i="1"/>
  <c r="U3742" i="1" s="1"/>
  <c r="T3743" i="1"/>
  <c r="T3744" i="1"/>
  <c r="T3745" i="1"/>
  <c r="T3746" i="1"/>
  <c r="U3746" i="1" s="1"/>
  <c r="T3747" i="1"/>
  <c r="T3748" i="1"/>
  <c r="T3749" i="1"/>
  <c r="T3750" i="1"/>
  <c r="U3750" i="1" s="1"/>
  <c r="T3751" i="1"/>
  <c r="T3752" i="1"/>
  <c r="T3753" i="1"/>
  <c r="T3754" i="1"/>
  <c r="U3754" i="1" s="1"/>
  <c r="T3755" i="1"/>
  <c r="T3756" i="1"/>
  <c r="T3757" i="1"/>
  <c r="T3758" i="1"/>
  <c r="U3758" i="1" s="1"/>
  <c r="T3759" i="1"/>
  <c r="T3760" i="1"/>
  <c r="T3761" i="1"/>
  <c r="T3762" i="1"/>
  <c r="U3762" i="1" s="1"/>
  <c r="T3763" i="1"/>
  <c r="T3764" i="1"/>
  <c r="T3765" i="1"/>
  <c r="T3766" i="1"/>
  <c r="U3766" i="1" s="1"/>
  <c r="T3767" i="1"/>
  <c r="T3768" i="1"/>
  <c r="T3769" i="1"/>
  <c r="T3770" i="1"/>
  <c r="U3770" i="1" s="1"/>
  <c r="T3771" i="1"/>
  <c r="T3772" i="1"/>
  <c r="T3773" i="1"/>
  <c r="T3774" i="1"/>
  <c r="U3774" i="1" s="1"/>
  <c r="T3775" i="1"/>
  <c r="T3776" i="1"/>
  <c r="T3777" i="1"/>
  <c r="T3778" i="1"/>
  <c r="U3778" i="1" s="1"/>
  <c r="T3779" i="1"/>
  <c r="T3780" i="1"/>
  <c r="T3781" i="1"/>
  <c r="T3782" i="1"/>
  <c r="U3782" i="1" s="1"/>
  <c r="T3783" i="1"/>
  <c r="T3784" i="1"/>
  <c r="T3785" i="1"/>
  <c r="T3786" i="1"/>
  <c r="U3786" i="1" s="1"/>
  <c r="T3787" i="1"/>
  <c r="T3788" i="1"/>
  <c r="T3789" i="1"/>
  <c r="T3790" i="1"/>
  <c r="U3790" i="1" s="1"/>
  <c r="T3791" i="1"/>
  <c r="T3792" i="1"/>
  <c r="T3793" i="1"/>
  <c r="T3794" i="1"/>
  <c r="U3794" i="1" s="1"/>
  <c r="T3795" i="1"/>
  <c r="T3796" i="1"/>
  <c r="T3797" i="1"/>
  <c r="T3798" i="1"/>
  <c r="U3798" i="1" s="1"/>
  <c r="T3799" i="1"/>
  <c r="T3800" i="1"/>
  <c r="T3801" i="1"/>
  <c r="T3802" i="1"/>
  <c r="U3802" i="1" s="1"/>
  <c r="T3803" i="1"/>
  <c r="T3804" i="1"/>
  <c r="T3805" i="1"/>
  <c r="T3806" i="1"/>
  <c r="U3806" i="1" s="1"/>
  <c r="T3807" i="1"/>
  <c r="T3808" i="1"/>
  <c r="T3809" i="1"/>
  <c r="T3810" i="1"/>
  <c r="U3810" i="1" s="1"/>
  <c r="T3811" i="1"/>
  <c r="T3812" i="1"/>
  <c r="T3813" i="1"/>
  <c r="T3814" i="1"/>
  <c r="U3814" i="1" s="1"/>
  <c r="T3815" i="1"/>
  <c r="T3816" i="1"/>
  <c r="T3817" i="1"/>
  <c r="T3818" i="1"/>
  <c r="U3818" i="1" s="1"/>
  <c r="T3819" i="1"/>
  <c r="T3820" i="1"/>
  <c r="T3821" i="1"/>
  <c r="T3822" i="1"/>
  <c r="U3822" i="1" s="1"/>
  <c r="T3823" i="1"/>
  <c r="T3824" i="1"/>
  <c r="T3825" i="1"/>
  <c r="T3826" i="1"/>
  <c r="U3826" i="1" s="1"/>
  <c r="T3827" i="1"/>
  <c r="T3828" i="1"/>
  <c r="T3829" i="1"/>
  <c r="T3830" i="1"/>
  <c r="U3830" i="1" s="1"/>
  <c r="T3831" i="1"/>
  <c r="T3832" i="1"/>
  <c r="T3833" i="1"/>
  <c r="T3834" i="1"/>
  <c r="U3834" i="1" s="1"/>
  <c r="T3835" i="1"/>
  <c r="T3836" i="1"/>
  <c r="T3837" i="1"/>
  <c r="T3838" i="1"/>
  <c r="U3838" i="1" s="1"/>
  <c r="T3839" i="1"/>
  <c r="T3840" i="1"/>
  <c r="T3841" i="1"/>
  <c r="T3842" i="1"/>
  <c r="U3842" i="1" s="1"/>
  <c r="T3843" i="1"/>
  <c r="T3844" i="1"/>
  <c r="T3845" i="1"/>
  <c r="T3846" i="1"/>
  <c r="U3846" i="1" s="1"/>
  <c r="T3847" i="1"/>
  <c r="T3848" i="1"/>
  <c r="T3849" i="1"/>
  <c r="T3850" i="1"/>
  <c r="U3850" i="1" s="1"/>
  <c r="T3851" i="1"/>
  <c r="T3852" i="1"/>
  <c r="T3853" i="1"/>
  <c r="T3854" i="1"/>
  <c r="U3854" i="1" s="1"/>
  <c r="T3855" i="1"/>
  <c r="T3856" i="1"/>
  <c r="T3857" i="1"/>
  <c r="T3858" i="1"/>
  <c r="U3858" i="1" s="1"/>
  <c r="T3859" i="1"/>
  <c r="T3860" i="1"/>
  <c r="T3861" i="1"/>
  <c r="T3862" i="1"/>
  <c r="U3862" i="1" s="1"/>
  <c r="T3863" i="1"/>
  <c r="T3864" i="1"/>
  <c r="T3865" i="1"/>
  <c r="T3866" i="1"/>
  <c r="U3866" i="1" s="1"/>
  <c r="T3867" i="1"/>
  <c r="T3868" i="1"/>
  <c r="T3869" i="1"/>
  <c r="T3870" i="1"/>
  <c r="U3870" i="1" s="1"/>
  <c r="T3871" i="1"/>
  <c r="T3872" i="1"/>
  <c r="T3873" i="1"/>
  <c r="T3874" i="1"/>
  <c r="U3874" i="1" s="1"/>
  <c r="T3875" i="1"/>
  <c r="T3876" i="1"/>
  <c r="T3877" i="1"/>
  <c r="T3878" i="1"/>
  <c r="U3878" i="1" s="1"/>
  <c r="T3879" i="1"/>
  <c r="T3880" i="1"/>
  <c r="T3881" i="1"/>
  <c r="T3882" i="1"/>
  <c r="U3882" i="1" s="1"/>
  <c r="T3883" i="1"/>
  <c r="T3884" i="1"/>
  <c r="T3885" i="1"/>
  <c r="T3886" i="1"/>
  <c r="U3886" i="1" s="1"/>
  <c r="T3887" i="1"/>
  <c r="T3888" i="1"/>
  <c r="T3889" i="1"/>
  <c r="T3890" i="1"/>
  <c r="U3890" i="1" s="1"/>
  <c r="T3891" i="1"/>
  <c r="T3892" i="1"/>
  <c r="T3893" i="1"/>
  <c r="T3894" i="1"/>
  <c r="U3894" i="1" s="1"/>
  <c r="T3895" i="1"/>
  <c r="T3896" i="1"/>
  <c r="T3897" i="1"/>
  <c r="T3898" i="1"/>
  <c r="U3898" i="1" s="1"/>
  <c r="T3899" i="1"/>
  <c r="T3900" i="1"/>
  <c r="T3901" i="1"/>
  <c r="T3902" i="1"/>
  <c r="U3902" i="1" s="1"/>
  <c r="T3903" i="1"/>
  <c r="T3904" i="1"/>
  <c r="T3905" i="1"/>
  <c r="T3906" i="1"/>
  <c r="U3906" i="1" s="1"/>
  <c r="T3907" i="1"/>
  <c r="T3908" i="1"/>
  <c r="T3909" i="1"/>
  <c r="T3910" i="1"/>
  <c r="U3910" i="1" s="1"/>
  <c r="T3911" i="1"/>
  <c r="T3912" i="1"/>
  <c r="T3913" i="1"/>
  <c r="T3914" i="1"/>
  <c r="U3914" i="1" s="1"/>
  <c r="T3915" i="1"/>
  <c r="T3916" i="1"/>
  <c r="T3917" i="1"/>
  <c r="T3918" i="1"/>
  <c r="U3918" i="1" s="1"/>
  <c r="T3919" i="1"/>
  <c r="T3920" i="1"/>
  <c r="T3921" i="1"/>
  <c r="T3922" i="1"/>
  <c r="U3922" i="1" s="1"/>
  <c r="T3923" i="1"/>
  <c r="T3924" i="1"/>
  <c r="T3925" i="1"/>
  <c r="T3926" i="1"/>
  <c r="U3926" i="1" s="1"/>
  <c r="T3927" i="1"/>
  <c r="T3928" i="1"/>
  <c r="T3929" i="1"/>
  <c r="T3930" i="1"/>
  <c r="U3930" i="1" s="1"/>
  <c r="T3931" i="1"/>
  <c r="T3932" i="1"/>
  <c r="T3933" i="1"/>
  <c r="T3934" i="1"/>
  <c r="U3934" i="1" s="1"/>
  <c r="T3935" i="1"/>
  <c r="T3936" i="1"/>
  <c r="T3937" i="1"/>
  <c r="T3938" i="1"/>
  <c r="U3938" i="1" s="1"/>
  <c r="T3939" i="1"/>
  <c r="T3940" i="1"/>
  <c r="T3941" i="1"/>
  <c r="T3942" i="1"/>
  <c r="U3942" i="1" s="1"/>
  <c r="T3943" i="1"/>
  <c r="T3944" i="1"/>
  <c r="T3945" i="1"/>
  <c r="T3946" i="1"/>
  <c r="U3946" i="1" s="1"/>
  <c r="T3947" i="1"/>
  <c r="T3948" i="1"/>
  <c r="T3949" i="1"/>
  <c r="T3950" i="1"/>
  <c r="U3950" i="1" s="1"/>
  <c r="T3951" i="1"/>
  <c r="T3952" i="1"/>
  <c r="T3953" i="1"/>
  <c r="T3954" i="1"/>
  <c r="U3954" i="1" s="1"/>
  <c r="T3955" i="1"/>
  <c r="T3956" i="1"/>
  <c r="T3957" i="1"/>
  <c r="T3958" i="1"/>
  <c r="U3958" i="1" s="1"/>
  <c r="T3959" i="1"/>
  <c r="T3960" i="1"/>
  <c r="T3961" i="1"/>
  <c r="T3962" i="1"/>
  <c r="U3962" i="1" s="1"/>
  <c r="T3963" i="1"/>
  <c r="T3964" i="1"/>
  <c r="T3965" i="1"/>
  <c r="T3966" i="1"/>
  <c r="U3966" i="1" s="1"/>
  <c r="T3967" i="1"/>
  <c r="T3968" i="1"/>
  <c r="T3969" i="1"/>
  <c r="T3970" i="1"/>
  <c r="U3970" i="1" s="1"/>
  <c r="T3971" i="1"/>
  <c r="T3972" i="1"/>
  <c r="T3973" i="1"/>
  <c r="T3974" i="1"/>
  <c r="U3974" i="1" s="1"/>
  <c r="T3975" i="1"/>
  <c r="T3976" i="1"/>
  <c r="T3977" i="1"/>
  <c r="T3978" i="1"/>
  <c r="U3978" i="1" s="1"/>
  <c r="T3979" i="1"/>
  <c r="T3980" i="1"/>
  <c r="T3981" i="1"/>
  <c r="T3982" i="1"/>
  <c r="U3982" i="1" s="1"/>
  <c r="T3983" i="1"/>
  <c r="T3984" i="1"/>
  <c r="T3985" i="1"/>
  <c r="T3986" i="1"/>
  <c r="U3986" i="1" s="1"/>
  <c r="T3987" i="1"/>
  <c r="T3988" i="1"/>
  <c r="T3989" i="1"/>
  <c r="T3990" i="1"/>
  <c r="U3990" i="1" s="1"/>
  <c r="T3991" i="1"/>
  <c r="T3992" i="1"/>
  <c r="T3993" i="1"/>
  <c r="T3994" i="1"/>
  <c r="U3994" i="1" s="1"/>
  <c r="T3995" i="1"/>
  <c r="T3996" i="1"/>
  <c r="T3997" i="1"/>
  <c r="T3998" i="1"/>
  <c r="U3998" i="1" s="1"/>
  <c r="T3999" i="1"/>
  <c r="T4000" i="1"/>
  <c r="T4001" i="1"/>
  <c r="T4002" i="1"/>
  <c r="U4002" i="1" s="1"/>
  <c r="T4003" i="1"/>
  <c r="T4004" i="1"/>
  <c r="T4005" i="1"/>
  <c r="T4006" i="1"/>
  <c r="U4006" i="1" s="1"/>
  <c r="T4007" i="1"/>
  <c r="T4008" i="1"/>
  <c r="T4009" i="1"/>
  <c r="T4010" i="1"/>
  <c r="U4010" i="1" s="1"/>
  <c r="T4011" i="1"/>
  <c r="T4012" i="1"/>
  <c r="T4013" i="1"/>
  <c r="T4014" i="1"/>
  <c r="U4014" i="1" s="1"/>
  <c r="T4015" i="1"/>
  <c r="T4016" i="1"/>
  <c r="T4017" i="1"/>
  <c r="T4018" i="1"/>
  <c r="U4018" i="1" s="1"/>
  <c r="T4019" i="1"/>
  <c r="T4020" i="1"/>
  <c r="T4021" i="1"/>
  <c r="T4022" i="1"/>
  <c r="U4022" i="1" s="1"/>
  <c r="T4023" i="1"/>
  <c r="T4024" i="1"/>
  <c r="T4025" i="1"/>
  <c r="T4026" i="1"/>
  <c r="U4026" i="1" s="1"/>
  <c r="T4027" i="1"/>
  <c r="T4028" i="1"/>
  <c r="T4029" i="1"/>
  <c r="T4030" i="1"/>
  <c r="U4030" i="1" s="1"/>
  <c r="T4031" i="1"/>
  <c r="T4032" i="1"/>
  <c r="T4033" i="1"/>
  <c r="T4034" i="1"/>
  <c r="U4034" i="1" s="1"/>
  <c r="T4035" i="1"/>
  <c r="T4036" i="1"/>
  <c r="T4037" i="1"/>
  <c r="T4038" i="1"/>
  <c r="U4038" i="1" s="1"/>
  <c r="T4039" i="1"/>
  <c r="T4040" i="1"/>
  <c r="T4041" i="1"/>
  <c r="T4042" i="1"/>
  <c r="U4042" i="1" s="1"/>
  <c r="T4043" i="1"/>
  <c r="T4044" i="1"/>
  <c r="T4045" i="1"/>
  <c r="T4046" i="1"/>
  <c r="U4046" i="1" s="1"/>
  <c r="T4047" i="1"/>
  <c r="T4048" i="1"/>
  <c r="T4049" i="1"/>
  <c r="T4050" i="1"/>
  <c r="U4050" i="1" s="1"/>
  <c r="T4051" i="1"/>
  <c r="T4052" i="1"/>
  <c r="T4053" i="1"/>
  <c r="T4054" i="1"/>
  <c r="U4054" i="1" s="1"/>
  <c r="T4055" i="1"/>
  <c r="T4056" i="1"/>
  <c r="T4057" i="1"/>
  <c r="T4058" i="1"/>
  <c r="U4058" i="1" s="1"/>
  <c r="T4059" i="1"/>
  <c r="T4060" i="1"/>
  <c r="U4060" i="1" s="1"/>
  <c r="T4061" i="1"/>
  <c r="T4062" i="1"/>
  <c r="U4062" i="1" s="1"/>
  <c r="T4063" i="1"/>
  <c r="T4064" i="1"/>
  <c r="U4064" i="1" s="1"/>
  <c r="T4065" i="1"/>
  <c r="T4066" i="1"/>
  <c r="U4066" i="1" s="1"/>
  <c r="T4067" i="1"/>
  <c r="T4068" i="1"/>
  <c r="U4068" i="1" s="1"/>
  <c r="T4069" i="1"/>
  <c r="T4070" i="1"/>
  <c r="U4070" i="1" s="1"/>
  <c r="T4071" i="1"/>
  <c r="T4072" i="1"/>
  <c r="U4072" i="1" s="1"/>
  <c r="T4073" i="1"/>
  <c r="T4074" i="1"/>
  <c r="U4074" i="1" s="1"/>
  <c r="T4075" i="1"/>
  <c r="T4076" i="1"/>
  <c r="U4076" i="1" s="1"/>
  <c r="T4077" i="1"/>
  <c r="T4078" i="1"/>
  <c r="U4078" i="1" s="1"/>
  <c r="T4079" i="1"/>
  <c r="T4080" i="1"/>
  <c r="U4080" i="1" s="1"/>
  <c r="T4081" i="1"/>
  <c r="T4082" i="1"/>
  <c r="U4082" i="1" s="1"/>
  <c r="T4083" i="1"/>
  <c r="T4084" i="1"/>
  <c r="U4084" i="1" s="1"/>
  <c r="T4085" i="1"/>
  <c r="T4086" i="1"/>
  <c r="U4086" i="1" s="1"/>
  <c r="T4087" i="1"/>
  <c r="T4088" i="1"/>
  <c r="U4088" i="1" s="1"/>
  <c r="T4089" i="1"/>
  <c r="T4090" i="1"/>
  <c r="U4090" i="1" s="1"/>
  <c r="T4091" i="1"/>
  <c r="T4092" i="1"/>
  <c r="U4092" i="1" s="1"/>
  <c r="T4093" i="1"/>
  <c r="T4094" i="1"/>
  <c r="U4094" i="1" s="1"/>
  <c r="T4095" i="1"/>
  <c r="T4096" i="1"/>
  <c r="U4096" i="1" s="1"/>
  <c r="T4097" i="1"/>
  <c r="T4098" i="1"/>
  <c r="U4098" i="1" s="1"/>
  <c r="T4099" i="1"/>
  <c r="T4100" i="1"/>
  <c r="U4100" i="1" s="1"/>
  <c r="T4101" i="1"/>
  <c r="T4102" i="1"/>
  <c r="U4102" i="1" s="1"/>
  <c r="T4103" i="1"/>
  <c r="T4104" i="1"/>
  <c r="U4104" i="1" s="1"/>
  <c r="T4105" i="1"/>
  <c r="T4106" i="1"/>
  <c r="U4106" i="1" s="1"/>
  <c r="T4107" i="1"/>
  <c r="T4108" i="1"/>
  <c r="U4108" i="1" s="1"/>
  <c r="T4109" i="1"/>
  <c r="T4110" i="1"/>
  <c r="U4110" i="1" s="1"/>
  <c r="T4111" i="1"/>
  <c r="T4112" i="1"/>
  <c r="U4112" i="1" s="1"/>
  <c r="T4113" i="1"/>
  <c r="T4114" i="1"/>
  <c r="U4114" i="1" s="1"/>
  <c r="T4115" i="1"/>
  <c r="T2" i="1"/>
  <c r="U2" i="1" s="1"/>
  <c r="P4111" i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2782" i="1"/>
  <c r="P2774" i="1"/>
  <c r="P2773" i="1"/>
  <c r="P2767" i="1"/>
  <c r="P2762" i="1"/>
  <c r="P2756" i="1"/>
  <c r="P2753" i="1"/>
  <c r="P2752" i="1"/>
  <c r="P2745" i="1"/>
  <c r="P2701" i="1"/>
  <c r="P2689" i="1"/>
  <c r="P2688" i="1"/>
  <c r="P2644" i="1"/>
  <c r="P2595" i="1"/>
  <c r="P2592" i="1"/>
  <c r="P2586" i="1"/>
  <c r="P2580" i="1"/>
  <c r="P2579" i="1"/>
  <c r="P2578" i="1"/>
  <c r="P2577" i="1"/>
  <c r="P2576" i="1"/>
  <c r="P2575" i="1"/>
  <c r="P2574" i="1"/>
  <c r="P2568" i="1"/>
  <c r="P2566" i="1"/>
  <c r="P2565" i="1"/>
  <c r="P2563" i="1"/>
  <c r="P2522" i="1"/>
  <c r="P2520" i="1"/>
  <c r="P2518" i="1"/>
  <c r="P2515" i="1"/>
  <c r="P2514" i="1"/>
  <c r="P2513" i="1"/>
  <c r="P2510" i="1"/>
  <c r="P2509" i="1"/>
  <c r="P2507" i="1"/>
  <c r="P2506" i="1"/>
  <c r="P2505" i="1"/>
  <c r="P2441" i="1"/>
  <c r="P2439" i="1"/>
  <c r="P2435" i="1"/>
  <c r="P2428" i="1"/>
  <c r="P2421" i="1"/>
  <c r="P2419" i="1"/>
  <c r="P2414" i="1"/>
  <c r="P2412" i="1"/>
  <c r="P2406" i="1"/>
  <c r="P2402" i="1"/>
  <c r="P2401" i="1"/>
  <c r="P2400" i="1"/>
  <c r="P2399" i="1"/>
  <c r="P2397" i="1"/>
  <c r="P2394" i="1"/>
  <c r="P2392" i="1"/>
  <c r="P2388" i="1"/>
  <c r="P2381" i="1"/>
  <c r="P2380" i="1"/>
  <c r="P2379" i="1"/>
  <c r="P2377" i="1"/>
  <c r="P2373" i="1"/>
  <c r="P2371" i="1"/>
  <c r="P2367" i="1"/>
  <c r="P2366" i="1"/>
  <c r="P2365" i="1"/>
  <c r="P2363" i="1"/>
  <c r="P2360" i="1"/>
  <c r="P2359" i="1"/>
  <c r="P2358" i="1"/>
  <c r="P2355" i="1"/>
  <c r="P2354" i="1"/>
  <c r="P2352" i="1"/>
  <c r="P2351" i="1"/>
  <c r="P2347" i="1"/>
  <c r="P2344" i="1"/>
  <c r="P2343" i="1"/>
  <c r="P2151" i="1"/>
  <c r="P2143" i="1"/>
  <c r="P1999" i="1"/>
  <c r="P1998" i="1"/>
  <c r="P1996" i="1"/>
  <c r="P1995" i="1"/>
  <c r="P1984" i="1"/>
  <c r="P1880" i="1"/>
  <c r="P1879" i="1"/>
  <c r="P1878" i="1"/>
  <c r="P1871" i="1"/>
  <c r="P1863" i="1"/>
  <c r="P1820" i="1"/>
  <c r="P1817" i="1"/>
  <c r="P1815" i="1"/>
  <c r="P1768" i="1"/>
  <c r="P1742" i="1"/>
  <c r="P1735" i="1"/>
  <c r="P1734" i="1"/>
  <c r="P1733" i="1"/>
  <c r="P1732" i="1"/>
  <c r="P1731" i="1"/>
  <c r="P1723" i="1"/>
  <c r="P1714" i="1"/>
  <c r="P1710" i="1"/>
  <c r="P1708" i="1"/>
  <c r="P1707" i="1"/>
  <c r="P1700" i="1"/>
  <c r="P1698" i="1"/>
  <c r="P1684" i="1"/>
  <c r="P1601" i="1"/>
  <c r="P1599" i="1"/>
  <c r="P1594" i="1"/>
  <c r="P1591" i="1"/>
  <c r="P1590" i="1"/>
  <c r="P1588" i="1"/>
  <c r="P1586" i="1"/>
  <c r="P1582" i="1"/>
  <c r="P1571" i="1"/>
  <c r="P1564" i="1"/>
  <c r="P1557" i="1"/>
  <c r="P1556" i="1"/>
  <c r="P1555" i="1"/>
  <c r="P1553" i="1"/>
  <c r="P1549" i="1"/>
  <c r="P1546" i="1"/>
  <c r="P1498" i="1"/>
  <c r="P1497" i="1"/>
  <c r="P1495" i="1"/>
  <c r="P1491" i="1"/>
  <c r="P1489" i="1"/>
  <c r="P1486" i="1"/>
  <c r="P1462" i="1"/>
  <c r="P1461" i="1"/>
  <c r="P1460" i="1"/>
  <c r="P1459" i="1"/>
  <c r="P1455" i="1"/>
  <c r="P1454" i="1"/>
  <c r="P1451" i="1"/>
  <c r="P1450" i="1"/>
  <c r="P1448" i="1"/>
  <c r="P1447" i="1"/>
  <c r="P1446" i="1"/>
  <c r="P1445" i="1"/>
  <c r="P1444" i="1"/>
  <c r="P1434" i="1"/>
  <c r="P1431" i="1"/>
  <c r="P1428" i="1"/>
  <c r="P1427" i="1"/>
  <c r="P1418" i="1"/>
  <c r="P1411" i="1"/>
  <c r="P1342" i="1"/>
  <c r="P1335" i="1"/>
  <c r="P1334" i="1"/>
  <c r="P1241" i="1"/>
  <c r="P1239" i="1"/>
  <c r="P1238" i="1"/>
  <c r="P1236" i="1"/>
  <c r="P1233" i="1"/>
  <c r="P1232" i="1"/>
  <c r="P1229" i="1"/>
  <c r="P1179" i="1"/>
  <c r="P1174" i="1"/>
  <c r="P1166" i="1"/>
  <c r="P1165" i="1"/>
  <c r="P1163" i="1"/>
  <c r="P1161" i="1"/>
  <c r="P1158" i="1"/>
  <c r="P1153" i="1"/>
  <c r="P1149" i="1"/>
  <c r="P1146" i="1"/>
  <c r="P1144" i="1"/>
  <c r="P1143" i="1"/>
  <c r="P1142" i="1"/>
  <c r="P1133" i="1"/>
  <c r="P1127" i="1"/>
  <c r="P1124" i="1"/>
  <c r="P1122" i="1"/>
  <c r="P1109" i="1"/>
  <c r="P1089" i="1"/>
  <c r="P1086" i="1"/>
  <c r="P1073" i="1"/>
  <c r="P1065" i="1"/>
  <c r="P1063" i="1"/>
  <c r="P1061" i="1"/>
  <c r="P1060" i="1"/>
  <c r="P1059" i="1"/>
  <c r="P1058" i="1"/>
  <c r="P1057" i="1"/>
  <c r="P1056" i="1"/>
  <c r="P1054" i="1"/>
  <c r="P1053" i="1"/>
  <c r="P1052" i="1"/>
  <c r="P1051" i="1"/>
  <c r="P1048" i="1"/>
  <c r="P1043" i="1"/>
  <c r="P990" i="1"/>
  <c r="P949" i="1"/>
  <c r="P938" i="1"/>
  <c r="P931" i="1"/>
  <c r="P929" i="1"/>
  <c r="P928" i="1"/>
  <c r="P922" i="1"/>
  <c r="P918" i="1"/>
  <c r="P916" i="1"/>
  <c r="P913" i="1"/>
  <c r="P910" i="1"/>
  <c r="P909" i="1"/>
  <c r="P908" i="1"/>
  <c r="P903" i="1"/>
  <c r="P899" i="1"/>
  <c r="P889" i="1"/>
  <c r="P877" i="1"/>
  <c r="P772" i="1"/>
  <c r="P770" i="1"/>
  <c r="P768" i="1"/>
  <c r="P766" i="1"/>
  <c r="P764" i="1"/>
  <c r="P762" i="1"/>
  <c r="P712" i="1"/>
  <c r="P708" i="1"/>
  <c r="P688" i="1"/>
  <c r="P639" i="1"/>
  <c r="P634" i="1"/>
  <c r="P630" i="1"/>
  <c r="P627" i="1"/>
  <c r="P626" i="1"/>
  <c r="P625" i="1"/>
  <c r="P620" i="1"/>
  <c r="P618" i="1"/>
  <c r="P617" i="1"/>
  <c r="P616" i="1"/>
  <c r="P614" i="1"/>
  <c r="P613" i="1"/>
  <c r="P612" i="1"/>
  <c r="P609" i="1"/>
  <c r="P606" i="1"/>
  <c r="P604" i="1"/>
  <c r="P587" i="1"/>
  <c r="P584" i="1"/>
  <c r="P583" i="1"/>
  <c r="P574" i="1"/>
  <c r="P569" i="1"/>
  <c r="P567" i="1"/>
  <c r="P564" i="1"/>
  <c r="P560" i="1"/>
  <c r="P557" i="1"/>
  <c r="P554" i="1"/>
  <c r="P549" i="1"/>
  <c r="P520" i="1"/>
  <c r="P518" i="1"/>
  <c r="P512" i="1"/>
  <c r="P503" i="1"/>
  <c r="P497" i="1"/>
  <c r="P495" i="1"/>
  <c r="P494" i="1"/>
  <c r="P493" i="1"/>
  <c r="P492" i="1"/>
  <c r="P490" i="1"/>
  <c r="P489" i="1"/>
  <c r="P480" i="1"/>
  <c r="P479" i="1"/>
  <c r="P477" i="1"/>
  <c r="P471" i="1"/>
  <c r="P470" i="1"/>
  <c r="P464" i="1"/>
  <c r="P463" i="1"/>
  <c r="P459" i="1"/>
  <c r="P453" i="1"/>
  <c r="P443" i="1"/>
  <c r="P441" i="1"/>
  <c r="P439" i="1"/>
  <c r="P438" i="1"/>
  <c r="P435" i="1"/>
  <c r="P431" i="1"/>
  <c r="P429" i="1"/>
  <c r="P240" i="1"/>
  <c r="P238" i="1"/>
  <c r="P237" i="1"/>
  <c r="P235" i="1"/>
  <c r="P233" i="1"/>
  <c r="P231" i="1"/>
  <c r="P230" i="1"/>
  <c r="P229" i="1"/>
  <c r="P227" i="1"/>
  <c r="P226" i="1"/>
  <c r="P225" i="1"/>
  <c r="P223" i="1"/>
  <c r="P211" i="1"/>
  <c r="P210" i="1"/>
  <c r="P208" i="1"/>
  <c r="P204" i="1"/>
  <c r="P201" i="1"/>
  <c r="P197" i="1"/>
  <c r="P195" i="1"/>
  <c r="P190" i="1"/>
  <c r="P188" i="1"/>
  <c r="P184" i="1"/>
  <c r="P180" i="1"/>
  <c r="P178" i="1"/>
  <c r="P176" i="1"/>
  <c r="P175" i="1"/>
  <c r="P174" i="1"/>
  <c r="P167" i="1"/>
  <c r="P165" i="1"/>
  <c r="P162" i="1"/>
  <c r="P160" i="1"/>
  <c r="P149" i="1"/>
  <c r="P145" i="1"/>
  <c r="P142" i="1"/>
  <c r="P139" i="1"/>
  <c r="P138" i="1"/>
  <c r="P136" i="1"/>
  <c r="P135" i="1"/>
  <c r="P133" i="1"/>
  <c r="P132" i="1"/>
  <c r="P131" i="1"/>
  <c r="P126" i="1"/>
  <c r="P12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23" i="2"/>
  <c r="B22" i="2"/>
  <c r="B21" i="2"/>
  <c r="B20" i="2"/>
  <c r="P4116" i="1" l="1"/>
  <c r="U4115" i="1"/>
  <c r="U4111" i="1"/>
  <c r="U4107" i="1"/>
  <c r="U4103" i="1"/>
  <c r="U4099" i="1"/>
  <c r="U4095" i="1"/>
  <c r="U4091" i="1"/>
  <c r="U4087" i="1"/>
  <c r="U4083" i="1"/>
  <c r="U4079" i="1"/>
  <c r="U4075" i="1"/>
  <c r="U4071" i="1"/>
  <c r="U4067" i="1"/>
  <c r="U4063" i="1"/>
  <c r="U4059" i="1"/>
  <c r="U4055" i="1"/>
  <c r="U4051" i="1"/>
  <c r="U4047" i="1"/>
  <c r="U4043" i="1"/>
  <c r="U4039" i="1"/>
  <c r="U4035" i="1"/>
  <c r="U4031" i="1"/>
  <c r="U4027" i="1"/>
  <c r="U4023" i="1"/>
  <c r="U4019" i="1"/>
  <c r="U4015" i="1"/>
  <c r="U4011" i="1"/>
  <c r="U4007" i="1"/>
  <c r="U4003" i="1"/>
  <c r="U3999" i="1"/>
  <c r="U3995" i="1"/>
  <c r="U3991" i="1"/>
  <c r="U3987" i="1"/>
  <c r="U3983" i="1"/>
  <c r="U3979" i="1"/>
  <c r="U3975" i="1"/>
  <c r="U3971" i="1"/>
  <c r="U3967" i="1"/>
  <c r="U3963" i="1"/>
  <c r="U3959" i="1"/>
  <c r="U3955" i="1"/>
  <c r="U3951" i="1"/>
  <c r="U3947" i="1"/>
  <c r="U3943" i="1"/>
  <c r="U3939" i="1"/>
  <c r="U3935" i="1"/>
  <c r="U3931" i="1"/>
  <c r="U3927" i="1"/>
  <c r="U3923" i="1"/>
  <c r="U3919" i="1"/>
  <c r="U3915" i="1"/>
  <c r="U3911" i="1"/>
  <c r="U3907" i="1"/>
  <c r="U3903" i="1"/>
  <c r="U3899" i="1"/>
  <c r="U3895" i="1"/>
  <c r="U3891" i="1"/>
  <c r="U3887" i="1"/>
  <c r="U3883" i="1"/>
  <c r="U3879" i="1"/>
  <c r="U3875" i="1"/>
  <c r="U3871" i="1"/>
  <c r="U3867" i="1"/>
  <c r="U3863" i="1"/>
  <c r="U3859" i="1"/>
  <c r="U3855" i="1"/>
  <c r="U3851" i="1"/>
  <c r="U3847" i="1"/>
  <c r="U3843" i="1"/>
  <c r="U3839" i="1"/>
  <c r="U3835" i="1"/>
  <c r="U3831" i="1"/>
  <c r="U3827" i="1"/>
  <c r="U3823" i="1"/>
  <c r="U3819" i="1"/>
  <c r="U3815" i="1"/>
  <c r="U3811" i="1"/>
  <c r="U3807" i="1"/>
  <c r="U3803" i="1"/>
  <c r="U3799" i="1"/>
  <c r="U3795" i="1"/>
  <c r="U3791" i="1"/>
  <c r="U3787" i="1"/>
  <c r="U3783" i="1"/>
  <c r="U3779" i="1"/>
  <c r="U3775" i="1"/>
  <c r="U3771" i="1"/>
  <c r="U3767" i="1"/>
  <c r="U3763" i="1"/>
  <c r="U3759" i="1"/>
  <c r="U3755" i="1"/>
  <c r="U3751" i="1"/>
  <c r="U3747" i="1"/>
  <c r="U3743" i="1"/>
  <c r="U3739" i="1"/>
  <c r="U3735" i="1"/>
  <c r="U3731" i="1"/>
  <c r="U3727" i="1"/>
  <c r="U3723" i="1"/>
  <c r="U3719" i="1"/>
  <c r="U3715" i="1"/>
  <c r="U3711" i="1"/>
  <c r="U3707" i="1"/>
  <c r="U3703" i="1"/>
  <c r="U3699" i="1"/>
  <c r="U3695" i="1"/>
  <c r="U3691" i="1"/>
  <c r="U3687" i="1"/>
  <c r="U3683" i="1"/>
  <c r="U3679" i="1"/>
  <c r="U3675" i="1"/>
  <c r="U3671" i="1"/>
  <c r="U3667" i="1"/>
  <c r="U3663" i="1"/>
  <c r="U3659" i="1"/>
  <c r="U3655" i="1"/>
  <c r="U3651" i="1"/>
  <c r="U3647" i="1"/>
  <c r="U3643" i="1"/>
  <c r="U3639" i="1"/>
  <c r="U3635" i="1"/>
  <c r="U3631" i="1"/>
  <c r="U3627" i="1"/>
  <c r="U3623" i="1"/>
  <c r="U3619" i="1"/>
  <c r="U3615" i="1"/>
  <c r="U3611" i="1"/>
  <c r="U3607" i="1"/>
  <c r="U3603" i="1"/>
  <c r="U3599" i="1"/>
  <c r="U3595" i="1"/>
  <c r="U3591" i="1"/>
  <c r="U3587" i="1"/>
  <c r="U3583" i="1"/>
  <c r="U3579" i="1"/>
  <c r="U3575" i="1"/>
  <c r="U3571" i="1"/>
  <c r="U3567" i="1"/>
  <c r="U3563" i="1"/>
  <c r="U3559" i="1"/>
  <c r="U3555" i="1"/>
  <c r="U3551" i="1"/>
  <c r="U3547" i="1"/>
  <c r="U3543" i="1"/>
  <c r="U3539" i="1"/>
  <c r="U3535" i="1"/>
  <c r="U3531" i="1"/>
  <c r="U3527" i="1"/>
  <c r="U3523" i="1"/>
  <c r="U3519" i="1"/>
  <c r="U3515" i="1"/>
  <c r="U3511" i="1"/>
  <c r="U3507" i="1"/>
  <c r="U3503" i="1"/>
  <c r="U3499" i="1"/>
  <c r="U3495" i="1"/>
  <c r="U3491" i="1"/>
  <c r="U3487" i="1"/>
  <c r="U3483" i="1"/>
  <c r="U3479" i="1"/>
  <c r="U3475" i="1"/>
  <c r="U3471" i="1"/>
  <c r="U3467" i="1"/>
  <c r="U3463" i="1"/>
  <c r="U3459" i="1"/>
  <c r="U3455" i="1"/>
  <c r="U3451" i="1"/>
  <c r="U3447" i="1"/>
  <c r="U3443" i="1"/>
  <c r="U3439" i="1"/>
  <c r="U3435" i="1"/>
  <c r="U3431" i="1"/>
  <c r="U3427" i="1"/>
  <c r="U3423" i="1"/>
  <c r="U3419" i="1"/>
  <c r="U3415" i="1"/>
  <c r="U3411" i="1"/>
  <c r="U3407" i="1"/>
  <c r="U3403" i="1"/>
  <c r="U3399" i="1"/>
  <c r="U3395" i="1"/>
  <c r="U3391" i="1"/>
  <c r="U3387" i="1"/>
  <c r="U3383" i="1"/>
  <c r="U3379" i="1"/>
  <c r="U3375" i="1"/>
  <c r="U3371" i="1"/>
  <c r="U3367" i="1"/>
  <c r="U3363" i="1"/>
  <c r="U3359" i="1"/>
  <c r="U3355" i="1"/>
  <c r="U3351" i="1"/>
  <c r="U3347" i="1"/>
  <c r="U3343" i="1"/>
  <c r="U3339" i="1"/>
  <c r="U3335" i="1"/>
  <c r="U3331" i="1"/>
  <c r="U3327" i="1"/>
  <c r="U3323" i="1"/>
  <c r="U3319" i="1"/>
  <c r="U3315" i="1"/>
  <c r="U3311" i="1"/>
  <c r="U3307" i="1"/>
  <c r="U3303" i="1"/>
  <c r="U3299" i="1"/>
  <c r="U3295" i="1"/>
  <c r="U3291" i="1"/>
  <c r="U3287" i="1"/>
  <c r="U3283" i="1"/>
  <c r="U3279" i="1"/>
  <c r="U3275" i="1"/>
  <c r="U3271" i="1"/>
  <c r="U3267" i="1"/>
  <c r="U3263" i="1"/>
  <c r="U3259" i="1"/>
  <c r="U3255" i="1"/>
  <c r="U3251" i="1"/>
  <c r="U3247" i="1"/>
  <c r="U3243" i="1"/>
  <c r="U3239" i="1"/>
  <c r="U3235" i="1"/>
  <c r="U3231" i="1"/>
  <c r="U3227" i="1"/>
  <c r="U3223" i="1"/>
  <c r="U3219" i="1"/>
  <c r="U3215" i="1"/>
  <c r="U3211" i="1"/>
  <c r="U3207" i="1"/>
  <c r="U3203" i="1"/>
  <c r="U3199" i="1"/>
  <c r="U3195" i="1"/>
  <c r="U3191" i="1"/>
  <c r="U3187" i="1"/>
  <c r="U3183" i="1"/>
  <c r="U3179" i="1"/>
  <c r="U3175" i="1"/>
  <c r="U3171" i="1"/>
  <c r="U3167" i="1"/>
  <c r="U3163" i="1"/>
  <c r="U3159" i="1"/>
  <c r="U3155" i="1"/>
  <c r="U3151" i="1"/>
  <c r="U3147" i="1"/>
  <c r="U3143" i="1"/>
  <c r="U3139" i="1"/>
  <c r="U3135" i="1"/>
  <c r="U3131" i="1"/>
  <c r="U3127" i="1"/>
  <c r="U3123" i="1"/>
  <c r="U3119" i="1"/>
  <c r="U3115" i="1"/>
  <c r="U3111" i="1"/>
  <c r="U3107" i="1"/>
  <c r="U3103" i="1"/>
  <c r="U3099" i="1"/>
  <c r="U3095" i="1"/>
  <c r="U3091" i="1"/>
  <c r="U3087" i="1"/>
  <c r="U3083" i="1"/>
  <c r="U3079" i="1"/>
  <c r="U3075" i="1"/>
  <c r="U3071" i="1"/>
  <c r="U3067" i="1"/>
  <c r="U3063" i="1"/>
  <c r="U3059" i="1"/>
  <c r="U3055" i="1"/>
  <c r="U3051" i="1"/>
  <c r="U3047" i="1"/>
  <c r="U3043" i="1"/>
  <c r="U3039" i="1"/>
  <c r="U3035" i="1"/>
  <c r="U3031" i="1"/>
  <c r="U3027" i="1"/>
  <c r="U3023" i="1"/>
  <c r="U3019" i="1"/>
  <c r="U3015" i="1"/>
  <c r="U3011" i="1"/>
  <c r="U3007" i="1"/>
  <c r="U3003" i="1"/>
  <c r="U2999" i="1"/>
  <c r="U2995" i="1"/>
  <c r="U2991" i="1"/>
  <c r="U2987" i="1"/>
  <c r="U2983" i="1"/>
  <c r="U2979" i="1"/>
  <c r="U2975" i="1"/>
  <c r="U2971" i="1"/>
  <c r="U2967" i="1"/>
  <c r="U2963" i="1"/>
  <c r="U2959" i="1"/>
  <c r="U2955" i="1"/>
  <c r="U2951" i="1"/>
  <c r="U2947" i="1"/>
  <c r="U2943" i="1"/>
  <c r="U2939" i="1"/>
  <c r="U2935" i="1"/>
  <c r="U2931" i="1"/>
  <c r="U2927" i="1"/>
  <c r="U2923" i="1"/>
  <c r="U2919" i="1"/>
  <c r="U2915" i="1"/>
  <c r="U2911" i="1"/>
  <c r="U2907" i="1"/>
  <c r="U2903" i="1"/>
  <c r="U2899" i="1"/>
  <c r="U2895" i="1"/>
  <c r="U2891" i="1"/>
  <c r="U2887" i="1"/>
  <c r="U2883" i="1"/>
  <c r="U2879" i="1"/>
  <c r="U2875" i="1"/>
  <c r="U2871" i="1"/>
  <c r="U2867" i="1"/>
  <c r="U2863" i="1"/>
  <c r="U2859" i="1"/>
  <c r="U2855" i="1"/>
  <c r="U2851" i="1"/>
  <c r="U2847" i="1"/>
  <c r="U2843" i="1"/>
  <c r="U2839" i="1"/>
  <c r="U2835" i="1"/>
  <c r="U2831" i="1"/>
  <c r="U2827" i="1"/>
  <c r="U2823" i="1"/>
  <c r="U2819" i="1"/>
  <c r="U2815" i="1"/>
  <c r="U2811" i="1"/>
  <c r="U2807" i="1"/>
  <c r="U2803" i="1"/>
  <c r="U2799" i="1"/>
  <c r="U2795" i="1"/>
  <c r="U2791" i="1"/>
  <c r="U2787" i="1"/>
  <c r="U2783" i="1"/>
  <c r="U2779" i="1"/>
  <c r="U2775" i="1"/>
  <c r="U2771" i="1"/>
  <c r="U2767" i="1"/>
  <c r="U2763" i="1"/>
  <c r="U2759" i="1"/>
  <c r="U2755" i="1"/>
  <c r="U2751" i="1"/>
  <c r="U2747" i="1"/>
  <c r="U2743" i="1"/>
  <c r="U2739" i="1"/>
  <c r="U2735" i="1"/>
  <c r="U2731" i="1"/>
  <c r="U2727" i="1"/>
  <c r="U2723" i="1"/>
  <c r="U2719" i="1"/>
  <c r="U2715" i="1"/>
  <c r="U2711" i="1"/>
  <c r="U2707" i="1"/>
  <c r="U2703" i="1"/>
  <c r="U2699" i="1"/>
  <c r="U2695" i="1"/>
  <c r="U2691" i="1"/>
  <c r="U2687" i="1"/>
  <c r="U2683" i="1"/>
  <c r="U2679" i="1"/>
  <c r="U2675" i="1"/>
  <c r="U2671" i="1"/>
  <c r="U2667" i="1"/>
  <c r="U2663" i="1"/>
  <c r="U2659" i="1"/>
  <c r="U2655" i="1"/>
  <c r="U2651" i="1"/>
  <c r="U2647" i="1"/>
  <c r="U2643" i="1"/>
  <c r="U2639" i="1"/>
  <c r="U2635" i="1"/>
  <c r="U2631" i="1"/>
  <c r="U2627" i="1"/>
  <c r="U2623" i="1"/>
  <c r="U2619" i="1"/>
  <c r="U2615" i="1"/>
  <c r="U2611" i="1"/>
  <c r="U2607" i="1"/>
  <c r="U2603" i="1"/>
  <c r="U2599" i="1"/>
  <c r="U2595" i="1"/>
  <c r="U2591" i="1"/>
  <c r="U2587" i="1"/>
  <c r="U2583" i="1"/>
  <c r="U2579" i="1"/>
  <c r="U2575" i="1"/>
  <c r="U2571" i="1"/>
  <c r="U2567" i="1"/>
  <c r="U2563" i="1"/>
  <c r="U2559" i="1"/>
  <c r="U2555" i="1"/>
  <c r="U2551" i="1"/>
  <c r="U2547" i="1"/>
  <c r="U2543" i="1"/>
  <c r="U2539" i="1"/>
  <c r="U2535" i="1"/>
  <c r="U2531" i="1"/>
  <c r="U2527" i="1"/>
  <c r="U2523" i="1"/>
  <c r="U2519" i="1"/>
  <c r="U2515" i="1"/>
  <c r="U2511" i="1"/>
  <c r="U2507" i="1"/>
  <c r="U2503" i="1"/>
  <c r="U2499" i="1"/>
  <c r="U2495" i="1"/>
  <c r="U2491" i="1"/>
  <c r="U2487" i="1"/>
  <c r="U2483" i="1"/>
  <c r="U2479" i="1"/>
  <c r="U2475" i="1"/>
  <c r="U2471" i="1"/>
  <c r="U2467" i="1"/>
  <c r="U2463" i="1"/>
  <c r="U2459" i="1"/>
  <c r="U2455" i="1"/>
  <c r="U2451" i="1"/>
  <c r="U2447" i="1"/>
  <c r="U2443" i="1"/>
  <c r="U2439" i="1"/>
  <c r="U2435" i="1"/>
  <c r="U2431" i="1"/>
  <c r="U2427" i="1"/>
  <c r="U2423" i="1"/>
  <c r="U2419" i="1"/>
  <c r="U2415" i="1"/>
  <c r="U2411" i="1"/>
  <c r="U2407" i="1"/>
  <c r="U2403" i="1"/>
  <c r="U2399" i="1"/>
  <c r="U2395" i="1"/>
  <c r="U2391" i="1"/>
  <c r="U2387" i="1"/>
  <c r="U2383" i="1"/>
  <c r="U2379" i="1"/>
  <c r="U2375" i="1"/>
  <c r="U2371" i="1"/>
  <c r="U2367" i="1"/>
  <c r="U2363" i="1"/>
  <c r="U2359" i="1"/>
  <c r="U2355" i="1"/>
  <c r="U2351" i="1"/>
  <c r="U2347" i="1"/>
  <c r="U2343" i="1"/>
  <c r="U2339" i="1"/>
  <c r="U2335" i="1"/>
  <c r="U2331" i="1"/>
  <c r="U2327" i="1"/>
  <c r="U2323" i="1"/>
  <c r="U2319" i="1"/>
  <c r="U2315" i="1"/>
  <c r="U2311" i="1"/>
  <c r="U2307" i="1"/>
  <c r="U2303" i="1"/>
  <c r="U2299" i="1"/>
  <c r="U2295" i="1"/>
  <c r="U2291" i="1"/>
  <c r="U2287" i="1"/>
  <c r="U2283" i="1"/>
  <c r="U2279" i="1"/>
  <c r="U2275" i="1"/>
  <c r="U2271" i="1"/>
  <c r="U2267" i="1"/>
  <c r="U2263" i="1"/>
  <c r="U2259" i="1"/>
  <c r="U2255" i="1"/>
  <c r="U2251" i="1"/>
  <c r="U2247" i="1"/>
  <c r="U2243" i="1"/>
  <c r="U2239" i="1"/>
  <c r="U2235" i="1"/>
  <c r="U2231" i="1"/>
  <c r="U2227" i="1"/>
  <c r="U2223" i="1"/>
  <c r="U2219" i="1"/>
  <c r="U2215" i="1"/>
  <c r="U2211" i="1"/>
  <c r="U2207" i="1"/>
  <c r="U2203" i="1"/>
  <c r="U2199" i="1"/>
  <c r="U2195" i="1"/>
  <c r="U2191" i="1"/>
  <c r="U2187" i="1"/>
  <c r="U2183" i="1"/>
  <c r="U2179" i="1"/>
  <c r="U2175" i="1"/>
  <c r="U2171" i="1"/>
  <c r="U2167" i="1"/>
  <c r="U2163" i="1"/>
  <c r="U2159" i="1"/>
  <c r="U2155" i="1"/>
  <c r="U2151" i="1"/>
  <c r="U2147" i="1"/>
  <c r="U2143" i="1"/>
  <c r="U2139" i="1"/>
  <c r="U2135" i="1"/>
  <c r="U2131" i="1"/>
  <c r="U2127" i="1"/>
  <c r="U2123" i="1"/>
  <c r="U2119" i="1"/>
  <c r="U2115" i="1"/>
  <c r="U2111" i="1"/>
  <c r="U2107" i="1"/>
  <c r="U2103" i="1"/>
  <c r="U2099" i="1"/>
  <c r="U2095" i="1"/>
  <c r="U2091" i="1"/>
  <c r="U2087" i="1"/>
  <c r="U2083" i="1"/>
  <c r="U2079" i="1"/>
  <c r="U2075" i="1"/>
  <c r="U2071" i="1"/>
  <c r="U2067" i="1"/>
  <c r="U2063" i="1"/>
  <c r="U2059" i="1"/>
  <c r="U2055" i="1"/>
  <c r="U2051" i="1"/>
  <c r="U2047" i="1"/>
  <c r="U2043" i="1"/>
  <c r="U2039" i="1"/>
  <c r="U2035" i="1"/>
  <c r="U2031" i="1"/>
  <c r="U2027" i="1"/>
  <c r="U2023" i="1"/>
  <c r="U2019" i="1"/>
  <c r="U2015" i="1"/>
  <c r="U2011" i="1"/>
  <c r="U2007" i="1"/>
  <c r="U2003" i="1"/>
  <c r="U1999" i="1"/>
  <c r="U1995" i="1"/>
  <c r="U1991" i="1"/>
  <c r="U1987" i="1"/>
  <c r="U1983" i="1"/>
  <c r="U1979" i="1"/>
  <c r="U1975" i="1"/>
  <c r="U1971" i="1"/>
  <c r="U1967" i="1"/>
  <c r="U1963" i="1"/>
  <c r="U1959" i="1"/>
  <c r="U1955" i="1"/>
  <c r="U1951" i="1"/>
  <c r="U1947" i="1"/>
  <c r="U1943" i="1"/>
  <c r="U1939" i="1"/>
  <c r="U1935" i="1"/>
  <c r="U1931" i="1"/>
  <c r="U1927" i="1"/>
  <c r="U1923" i="1"/>
  <c r="U1919" i="1"/>
  <c r="U1915" i="1"/>
  <c r="U1911" i="1"/>
  <c r="U1907" i="1"/>
  <c r="U1903" i="1"/>
  <c r="U1899" i="1"/>
  <c r="U1895" i="1"/>
  <c r="U1891" i="1"/>
  <c r="U1887" i="1"/>
  <c r="U1883" i="1"/>
  <c r="U1879" i="1"/>
  <c r="U1875" i="1"/>
  <c r="U1871" i="1"/>
  <c r="U1867" i="1"/>
  <c r="U1863" i="1"/>
  <c r="U1859" i="1"/>
  <c r="U1855" i="1"/>
  <c r="U1851" i="1"/>
  <c r="U1847" i="1"/>
  <c r="U1843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7" i="1"/>
  <c r="U1763" i="1"/>
  <c r="U1759" i="1"/>
  <c r="U1755" i="1"/>
  <c r="U1751" i="1"/>
  <c r="U1747" i="1"/>
  <c r="U1743" i="1"/>
  <c r="U1739" i="1"/>
  <c r="U1735" i="1"/>
  <c r="U1731" i="1"/>
  <c r="U1727" i="1"/>
  <c r="U1723" i="1"/>
  <c r="U1719" i="1"/>
  <c r="U1715" i="1"/>
  <c r="U1711" i="1"/>
  <c r="U1707" i="1"/>
  <c r="U1703" i="1"/>
  <c r="U1699" i="1"/>
  <c r="U1695" i="1"/>
  <c r="U1691" i="1"/>
  <c r="U1687" i="1"/>
  <c r="U1683" i="1"/>
  <c r="U1679" i="1"/>
  <c r="U1675" i="1"/>
  <c r="U1671" i="1"/>
  <c r="U1667" i="1"/>
  <c r="U1663" i="1"/>
  <c r="U1659" i="1"/>
  <c r="U1655" i="1"/>
  <c r="U1651" i="1"/>
  <c r="U1647" i="1"/>
  <c r="U1643" i="1"/>
  <c r="U1639" i="1"/>
  <c r="U1635" i="1"/>
  <c r="U1631" i="1"/>
  <c r="U1627" i="1"/>
  <c r="U1623" i="1"/>
  <c r="U1619" i="1"/>
  <c r="U1615" i="1"/>
  <c r="U1611" i="1"/>
  <c r="U1607" i="1"/>
  <c r="U1603" i="1"/>
  <c r="U1599" i="1"/>
  <c r="U1595" i="1"/>
  <c r="U1591" i="1"/>
  <c r="U1587" i="1"/>
  <c r="U1583" i="1"/>
  <c r="U1579" i="1"/>
  <c r="U1575" i="1"/>
  <c r="U1571" i="1"/>
  <c r="U1567" i="1"/>
  <c r="U1563" i="1"/>
  <c r="U1559" i="1"/>
  <c r="U1555" i="1"/>
  <c r="U1551" i="1"/>
  <c r="U1547" i="1"/>
  <c r="U1543" i="1"/>
  <c r="U1539" i="1"/>
  <c r="U1535" i="1"/>
  <c r="U1531" i="1"/>
  <c r="U1527" i="1"/>
  <c r="U1523" i="1"/>
  <c r="U1519" i="1"/>
  <c r="U1515" i="1"/>
  <c r="U1511" i="1"/>
  <c r="U1507" i="1"/>
  <c r="U1503" i="1"/>
  <c r="U1499" i="1"/>
  <c r="U1495" i="1"/>
  <c r="U1491" i="1"/>
  <c r="U1487" i="1"/>
  <c r="U1483" i="1"/>
  <c r="U1479" i="1"/>
  <c r="U1475" i="1"/>
  <c r="U1471" i="1"/>
  <c r="U1467" i="1"/>
  <c r="U1463" i="1"/>
  <c r="U1459" i="1"/>
  <c r="U1455" i="1"/>
  <c r="U1451" i="1"/>
  <c r="U1447" i="1"/>
  <c r="U1443" i="1"/>
  <c r="U1439" i="1"/>
  <c r="U1435" i="1"/>
  <c r="U1431" i="1"/>
  <c r="U1427" i="1"/>
  <c r="U1423" i="1"/>
  <c r="U1419" i="1"/>
  <c r="U1415" i="1"/>
  <c r="U1411" i="1"/>
  <c r="U1407" i="1"/>
  <c r="U1403" i="1"/>
  <c r="U1399" i="1"/>
  <c r="U1395" i="1"/>
  <c r="U1391" i="1"/>
  <c r="U1387" i="1"/>
  <c r="U1383" i="1"/>
  <c r="U1379" i="1"/>
  <c r="U1375" i="1"/>
  <c r="U1371" i="1"/>
  <c r="U1367" i="1"/>
  <c r="U1363" i="1"/>
  <c r="U1359" i="1"/>
  <c r="U1355" i="1"/>
  <c r="U1351" i="1"/>
  <c r="U1347" i="1"/>
  <c r="U1343" i="1"/>
  <c r="U1339" i="1"/>
  <c r="U1335" i="1"/>
  <c r="U1331" i="1"/>
  <c r="U1327" i="1"/>
  <c r="U1323" i="1"/>
  <c r="U1319" i="1"/>
  <c r="U1315" i="1"/>
  <c r="U1311" i="1"/>
  <c r="U1307" i="1"/>
  <c r="U1303" i="1"/>
  <c r="U1299" i="1"/>
  <c r="U1295" i="1"/>
  <c r="U1291" i="1"/>
  <c r="U1287" i="1"/>
  <c r="U1283" i="1"/>
  <c r="U1279" i="1"/>
  <c r="U1275" i="1"/>
  <c r="U1271" i="1"/>
  <c r="U1267" i="1"/>
  <c r="U1263" i="1"/>
  <c r="U1259" i="1"/>
  <c r="U1255" i="1"/>
  <c r="U1251" i="1"/>
  <c r="U1247" i="1"/>
  <c r="U1243" i="1"/>
  <c r="U1239" i="1"/>
  <c r="U1235" i="1"/>
  <c r="U1231" i="1"/>
  <c r="U1227" i="1"/>
  <c r="U1223" i="1"/>
  <c r="U1219" i="1"/>
  <c r="U1215" i="1"/>
  <c r="U1211" i="1"/>
  <c r="U1207" i="1"/>
  <c r="U1203" i="1"/>
  <c r="U1199" i="1"/>
  <c r="U1195" i="1"/>
  <c r="U1191" i="1"/>
  <c r="U1187" i="1"/>
  <c r="U1183" i="1"/>
  <c r="U1179" i="1"/>
  <c r="U1175" i="1"/>
  <c r="U1171" i="1"/>
  <c r="U1167" i="1"/>
  <c r="U1163" i="1"/>
  <c r="U1159" i="1"/>
  <c r="U1155" i="1"/>
  <c r="U1151" i="1"/>
  <c r="U1147" i="1"/>
  <c r="U1143" i="1"/>
  <c r="U1139" i="1"/>
  <c r="U1135" i="1"/>
  <c r="U1131" i="1"/>
  <c r="U1127" i="1"/>
  <c r="U1123" i="1"/>
  <c r="U1119" i="1"/>
  <c r="U1115" i="1"/>
  <c r="U1111" i="1"/>
  <c r="U1107" i="1"/>
  <c r="U1103" i="1"/>
  <c r="U1099" i="1"/>
  <c r="U1095" i="1"/>
  <c r="U1091" i="1"/>
  <c r="U1087" i="1"/>
  <c r="U1083" i="1"/>
  <c r="U1079" i="1"/>
  <c r="U1075" i="1"/>
  <c r="U1071" i="1"/>
  <c r="U1067" i="1"/>
  <c r="U1063" i="1"/>
  <c r="U1059" i="1"/>
  <c r="U1055" i="1"/>
  <c r="U1051" i="1"/>
  <c r="U1047" i="1"/>
  <c r="U1043" i="1"/>
  <c r="U1039" i="1"/>
  <c r="U1035" i="1"/>
  <c r="U1031" i="1"/>
  <c r="U1027" i="1"/>
  <c r="U1023" i="1"/>
  <c r="U1019" i="1"/>
  <c r="U1015" i="1"/>
  <c r="U1011" i="1"/>
  <c r="U1007" i="1"/>
  <c r="U1003" i="1"/>
  <c r="U999" i="1"/>
  <c r="U995" i="1"/>
  <c r="U991" i="1"/>
  <c r="U987" i="1"/>
  <c r="U983" i="1"/>
  <c r="U979" i="1"/>
  <c r="U975" i="1"/>
  <c r="U971" i="1"/>
  <c r="U967" i="1"/>
  <c r="U963" i="1"/>
  <c r="U959" i="1"/>
  <c r="U955" i="1"/>
  <c r="U951" i="1"/>
  <c r="U947" i="1"/>
  <c r="U943" i="1"/>
  <c r="U939" i="1"/>
  <c r="U935" i="1"/>
  <c r="U931" i="1"/>
  <c r="U927" i="1"/>
  <c r="U923" i="1"/>
  <c r="U919" i="1"/>
  <c r="U915" i="1"/>
  <c r="U911" i="1"/>
  <c r="U907" i="1"/>
  <c r="U903" i="1"/>
  <c r="U899" i="1"/>
  <c r="U895" i="1"/>
  <c r="U891" i="1"/>
  <c r="U887" i="1"/>
  <c r="U883" i="1"/>
  <c r="U879" i="1"/>
  <c r="U875" i="1"/>
  <c r="U871" i="1"/>
  <c r="U867" i="1"/>
  <c r="U863" i="1"/>
  <c r="U859" i="1"/>
  <c r="U855" i="1"/>
  <c r="U851" i="1"/>
  <c r="U847" i="1"/>
  <c r="U843" i="1"/>
  <c r="U839" i="1"/>
  <c r="U835" i="1"/>
  <c r="U831" i="1"/>
  <c r="U827" i="1"/>
  <c r="U823" i="1"/>
  <c r="U819" i="1"/>
  <c r="U815" i="1"/>
  <c r="U811" i="1"/>
  <c r="U807" i="1"/>
  <c r="U803" i="1"/>
  <c r="U799" i="1"/>
  <c r="U795" i="1"/>
  <c r="U791" i="1"/>
  <c r="U787" i="1"/>
  <c r="U783" i="1"/>
  <c r="U779" i="1"/>
  <c r="U775" i="1"/>
  <c r="U771" i="1"/>
  <c r="U767" i="1"/>
  <c r="U763" i="1"/>
  <c r="U759" i="1"/>
  <c r="U755" i="1"/>
  <c r="U751" i="1"/>
  <c r="U747" i="1"/>
  <c r="U743" i="1"/>
  <c r="U739" i="1"/>
  <c r="U735" i="1"/>
  <c r="U731" i="1"/>
  <c r="U727" i="1"/>
  <c r="U723" i="1"/>
  <c r="U719" i="1"/>
  <c r="U715" i="1"/>
  <c r="U711" i="1"/>
  <c r="U707" i="1"/>
  <c r="U703" i="1"/>
  <c r="U699" i="1"/>
  <c r="U695" i="1"/>
  <c r="U691" i="1"/>
  <c r="U687" i="1"/>
  <c r="U683" i="1"/>
  <c r="U679" i="1"/>
  <c r="U675" i="1"/>
  <c r="U671" i="1"/>
  <c r="U667" i="1"/>
  <c r="U663" i="1"/>
  <c r="U659" i="1"/>
  <c r="U655" i="1"/>
  <c r="U651" i="1"/>
  <c r="U647" i="1"/>
  <c r="U643" i="1"/>
  <c r="U639" i="1"/>
  <c r="U635" i="1"/>
  <c r="U631" i="1"/>
  <c r="U627" i="1"/>
  <c r="U623" i="1"/>
  <c r="U619" i="1"/>
  <c r="U615" i="1"/>
  <c r="U611" i="1"/>
  <c r="U607" i="1"/>
  <c r="U603" i="1"/>
  <c r="U599" i="1"/>
  <c r="U595" i="1"/>
  <c r="U591" i="1"/>
  <c r="U587" i="1"/>
  <c r="U583" i="1"/>
  <c r="U579" i="1"/>
  <c r="U575" i="1"/>
  <c r="U571" i="1"/>
  <c r="U567" i="1"/>
  <c r="U563" i="1"/>
  <c r="U559" i="1"/>
  <c r="U555" i="1"/>
  <c r="U551" i="1"/>
  <c r="U547" i="1"/>
  <c r="U543" i="1"/>
  <c r="U539" i="1"/>
  <c r="U535" i="1"/>
  <c r="U531" i="1"/>
  <c r="U527" i="1"/>
  <c r="U523" i="1"/>
  <c r="U519" i="1"/>
  <c r="U515" i="1"/>
  <c r="U511" i="1"/>
  <c r="U507" i="1"/>
  <c r="U503" i="1"/>
  <c r="U499" i="1"/>
  <c r="U495" i="1"/>
  <c r="U491" i="1"/>
  <c r="U487" i="1"/>
  <c r="U483" i="1"/>
  <c r="U479" i="1"/>
  <c r="U475" i="1"/>
  <c r="U471" i="1"/>
  <c r="U467" i="1"/>
  <c r="U463" i="1"/>
  <c r="U459" i="1"/>
  <c r="U455" i="1"/>
  <c r="U451" i="1"/>
  <c r="U447" i="1"/>
  <c r="U443" i="1"/>
  <c r="U439" i="1"/>
  <c r="U435" i="1"/>
  <c r="U431" i="1"/>
  <c r="U427" i="1"/>
  <c r="U423" i="1"/>
  <c r="U419" i="1"/>
  <c r="U415" i="1"/>
  <c r="U411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9" i="1"/>
  <c r="U155" i="1"/>
  <c r="U151" i="1"/>
  <c r="U147" i="1"/>
  <c r="U143" i="1"/>
  <c r="U139" i="1"/>
  <c r="U135" i="1"/>
  <c r="U131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43" i="1"/>
  <c r="U39" i="1"/>
  <c r="U35" i="1"/>
  <c r="U31" i="1"/>
  <c r="U27" i="1"/>
  <c r="U23" i="1"/>
  <c r="U19" i="1"/>
  <c r="U15" i="1"/>
  <c r="U11" i="1"/>
  <c r="U7" i="1"/>
  <c r="U3" i="1"/>
  <c r="U2542" i="1"/>
  <c r="U4113" i="1"/>
  <c r="U4109" i="1"/>
  <c r="U4105" i="1"/>
  <c r="U4101" i="1"/>
  <c r="U4097" i="1"/>
  <c r="U4093" i="1"/>
  <c r="U4089" i="1"/>
  <c r="U4085" i="1"/>
  <c r="U4081" i="1"/>
  <c r="U4077" i="1"/>
  <c r="U4073" i="1"/>
  <c r="U4069" i="1"/>
  <c r="U4065" i="1"/>
  <c r="U4061" i="1"/>
  <c r="U4057" i="1"/>
  <c r="U4053" i="1"/>
  <c r="U4049" i="1"/>
  <c r="U4045" i="1"/>
  <c r="U4041" i="1"/>
  <c r="U4037" i="1"/>
  <c r="U4033" i="1"/>
  <c r="U4029" i="1"/>
  <c r="U4025" i="1"/>
  <c r="U4021" i="1"/>
  <c r="U4017" i="1"/>
  <c r="U4013" i="1"/>
  <c r="U4009" i="1"/>
  <c r="U4005" i="1"/>
  <c r="U4001" i="1"/>
  <c r="U3997" i="1"/>
  <c r="U3993" i="1"/>
  <c r="U3989" i="1"/>
  <c r="U3985" i="1"/>
  <c r="U3981" i="1"/>
  <c r="U3977" i="1"/>
  <c r="U3973" i="1"/>
  <c r="U3969" i="1"/>
  <c r="U3965" i="1"/>
  <c r="U3961" i="1"/>
  <c r="U3957" i="1"/>
  <c r="U3953" i="1"/>
  <c r="U3949" i="1"/>
  <c r="U3945" i="1"/>
  <c r="U3941" i="1"/>
  <c r="U3937" i="1"/>
  <c r="U3933" i="1"/>
  <c r="U3929" i="1"/>
  <c r="U3925" i="1"/>
  <c r="U3921" i="1"/>
  <c r="U3917" i="1"/>
  <c r="U3913" i="1"/>
  <c r="U3909" i="1"/>
  <c r="U3905" i="1"/>
  <c r="U3901" i="1"/>
  <c r="U3897" i="1"/>
  <c r="U3893" i="1"/>
  <c r="U3889" i="1"/>
  <c r="U3885" i="1"/>
  <c r="U3881" i="1"/>
  <c r="U3877" i="1"/>
  <c r="U3873" i="1"/>
  <c r="U3869" i="1"/>
  <c r="U3865" i="1"/>
  <c r="U3861" i="1"/>
  <c r="U3857" i="1"/>
  <c r="U3853" i="1"/>
  <c r="U3849" i="1"/>
  <c r="U3845" i="1"/>
  <c r="U3841" i="1"/>
  <c r="U3837" i="1"/>
  <c r="U3833" i="1"/>
  <c r="U3829" i="1"/>
  <c r="U3825" i="1"/>
  <c r="U3821" i="1"/>
  <c r="U3817" i="1"/>
  <c r="U3813" i="1"/>
  <c r="U3809" i="1"/>
  <c r="U3805" i="1"/>
  <c r="U3801" i="1"/>
  <c r="U3797" i="1"/>
  <c r="U3793" i="1"/>
  <c r="U3789" i="1"/>
  <c r="U3785" i="1"/>
  <c r="U3781" i="1"/>
  <c r="U3777" i="1"/>
  <c r="U3773" i="1"/>
  <c r="U3769" i="1"/>
  <c r="U3765" i="1"/>
  <c r="U3761" i="1"/>
  <c r="U3757" i="1"/>
  <c r="U3753" i="1"/>
  <c r="U3749" i="1"/>
  <c r="U3745" i="1"/>
  <c r="U3741" i="1"/>
  <c r="U3737" i="1"/>
  <c r="U3733" i="1"/>
  <c r="U3729" i="1"/>
  <c r="U3725" i="1"/>
  <c r="U3721" i="1"/>
  <c r="U3717" i="1"/>
  <c r="U3713" i="1"/>
  <c r="U3709" i="1"/>
  <c r="U3705" i="1"/>
  <c r="U3701" i="1"/>
  <c r="U3697" i="1"/>
  <c r="U3693" i="1"/>
  <c r="U3689" i="1"/>
  <c r="U3685" i="1"/>
  <c r="U3681" i="1"/>
  <c r="U3677" i="1"/>
  <c r="U3673" i="1"/>
  <c r="U3669" i="1"/>
  <c r="U3665" i="1"/>
  <c r="U3661" i="1"/>
  <c r="U3657" i="1"/>
  <c r="U3653" i="1"/>
  <c r="U3649" i="1"/>
  <c r="U3645" i="1"/>
  <c r="U3641" i="1"/>
  <c r="U3637" i="1"/>
  <c r="U3633" i="1"/>
  <c r="U3629" i="1"/>
  <c r="U3625" i="1"/>
  <c r="U3621" i="1"/>
  <c r="U3617" i="1"/>
  <c r="U3613" i="1"/>
  <c r="U3609" i="1"/>
  <c r="U3605" i="1"/>
  <c r="U3601" i="1"/>
  <c r="U3597" i="1"/>
  <c r="U3593" i="1"/>
  <c r="U3589" i="1"/>
  <c r="U3585" i="1"/>
  <c r="U3581" i="1"/>
  <c r="U3577" i="1"/>
  <c r="U3573" i="1"/>
  <c r="U3569" i="1"/>
  <c r="U3565" i="1"/>
  <c r="U3561" i="1"/>
  <c r="U3557" i="1"/>
  <c r="U3553" i="1"/>
  <c r="U3549" i="1"/>
  <c r="U3545" i="1"/>
  <c r="U3541" i="1"/>
  <c r="U3537" i="1"/>
  <c r="U3533" i="1"/>
  <c r="U3529" i="1"/>
  <c r="U3525" i="1"/>
  <c r="U3521" i="1"/>
  <c r="U3517" i="1"/>
  <c r="U3513" i="1"/>
  <c r="U3509" i="1"/>
  <c r="U3505" i="1"/>
  <c r="U3501" i="1"/>
  <c r="U3497" i="1"/>
  <c r="U3493" i="1"/>
  <c r="U3489" i="1"/>
  <c r="U3485" i="1"/>
  <c r="U3481" i="1"/>
  <c r="U3477" i="1"/>
  <c r="U3473" i="1"/>
  <c r="U3469" i="1"/>
  <c r="U3465" i="1"/>
  <c r="U3461" i="1"/>
  <c r="U3457" i="1"/>
  <c r="U3453" i="1"/>
  <c r="U3449" i="1"/>
  <c r="U3445" i="1"/>
  <c r="U3441" i="1"/>
  <c r="U3437" i="1"/>
  <c r="U3433" i="1"/>
  <c r="U3429" i="1"/>
  <c r="U3425" i="1"/>
  <c r="U3421" i="1"/>
  <c r="U3417" i="1"/>
  <c r="U3413" i="1"/>
  <c r="U3409" i="1"/>
  <c r="U3405" i="1"/>
  <c r="U3401" i="1"/>
  <c r="U3397" i="1"/>
  <c r="U3393" i="1"/>
  <c r="U3389" i="1"/>
  <c r="U3385" i="1"/>
  <c r="U3381" i="1"/>
  <c r="U3377" i="1"/>
  <c r="U3373" i="1"/>
  <c r="U3369" i="1"/>
  <c r="U3365" i="1"/>
  <c r="U3361" i="1"/>
  <c r="U3357" i="1"/>
  <c r="U3353" i="1"/>
  <c r="U3349" i="1"/>
  <c r="U3345" i="1"/>
  <c r="U3341" i="1"/>
  <c r="U3337" i="1"/>
  <c r="U3333" i="1"/>
  <c r="U3329" i="1"/>
  <c r="U3325" i="1"/>
  <c r="U3321" i="1"/>
  <c r="U3317" i="1"/>
  <c r="U3313" i="1"/>
  <c r="U3309" i="1"/>
  <c r="U3305" i="1"/>
  <c r="U3301" i="1"/>
  <c r="U3297" i="1"/>
  <c r="U3293" i="1"/>
  <c r="U3289" i="1"/>
  <c r="U3285" i="1"/>
  <c r="U3281" i="1"/>
  <c r="U3277" i="1"/>
  <c r="U3273" i="1"/>
  <c r="U3269" i="1"/>
  <c r="U3265" i="1"/>
  <c r="U3261" i="1"/>
  <c r="U3257" i="1"/>
  <c r="U3253" i="1"/>
  <c r="U3249" i="1"/>
  <c r="U3245" i="1"/>
  <c r="U3241" i="1"/>
  <c r="U3237" i="1"/>
  <c r="U3233" i="1"/>
  <c r="U3229" i="1"/>
  <c r="U3225" i="1"/>
  <c r="U3221" i="1"/>
  <c r="U3217" i="1"/>
  <c r="U3213" i="1"/>
  <c r="U3209" i="1"/>
  <c r="U3205" i="1"/>
  <c r="U3201" i="1"/>
  <c r="U3197" i="1"/>
  <c r="U3193" i="1"/>
  <c r="U3189" i="1"/>
  <c r="U3185" i="1"/>
  <c r="U3181" i="1"/>
  <c r="U3177" i="1"/>
  <c r="U3173" i="1"/>
  <c r="U3169" i="1"/>
  <c r="U3165" i="1"/>
  <c r="U3161" i="1"/>
  <c r="U3157" i="1"/>
  <c r="U3153" i="1"/>
  <c r="U3149" i="1"/>
  <c r="U3145" i="1"/>
  <c r="U3141" i="1"/>
  <c r="U3137" i="1"/>
  <c r="U3133" i="1"/>
  <c r="U3129" i="1"/>
  <c r="U3125" i="1"/>
  <c r="U3121" i="1"/>
  <c r="U3117" i="1"/>
  <c r="U3113" i="1"/>
  <c r="U3109" i="1"/>
  <c r="U3105" i="1"/>
  <c r="U3101" i="1"/>
  <c r="U3097" i="1"/>
  <c r="U3093" i="1"/>
  <c r="U3089" i="1"/>
  <c r="U3085" i="1"/>
  <c r="U3081" i="1"/>
  <c r="U3077" i="1"/>
  <c r="U3073" i="1"/>
  <c r="U3069" i="1"/>
  <c r="U3065" i="1"/>
  <c r="U3061" i="1"/>
  <c r="U3057" i="1"/>
  <c r="U3053" i="1"/>
  <c r="U3049" i="1"/>
  <c r="U3045" i="1"/>
  <c r="U3041" i="1"/>
  <c r="U3037" i="1"/>
  <c r="U3033" i="1"/>
  <c r="U3029" i="1"/>
  <c r="U3025" i="1"/>
  <c r="U3021" i="1"/>
  <c r="U3017" i="1"/>
  <c r="U3013" i="1"/>
  <c r="U3009" i="1"/>
  <c r="U3005" i="1"/>
  <c r="U3001" i="1"/>
  <c r="U2997" i="1"/>
  <c r="U2993" i="1"/>
  <c r="U2989" i="1"/>
  <c r="U2985" i="1"/>
  <c r="U2981" i="1"/>
  <c r="U2977" i="1"/>
  <c r="U2973" i="1"/>
  <c r="U2969" i="1"/>
  <c r="U2965" i="1"/>
  <c r="U2961" i="1"/>
  <c r="U2957" i="1"/>
  <c r="U2953" i="1"/>
  <c r="U2949" i="1"/>
  <c r="U2945" i="1"/>
  <c r="U2941" i="1"/>
  <c r="U2937" i="1"/>
  <c r="U2933" i="1"/>
  <c r="U2929" i="1"/>
  <c r="U2925" i="1"/>
  <c r="U2921" i="1"/>
  <c r="U2917" i="1"/>
  <c r="U2913" i="1"/>
  <c r="U2909" i="1"/>
  <c r="U2905" i="1"/>
  <c r="U2901" i="1"/>
  <c r="U2897" i="1"/>
  <c r="U2893" i="1"/>
  <c r="U2889" i="1"/>
  <c r="U2885" i="1"/>
  <c r="U2881" i="1"/>
  <c r="U2877" i="1"/>
  <c r="U2873" i="1"/>
  <c r="U2869" i="1"/>
  <c r="U2865" i="1"/>
  <c r="U2861" i="1"/>
  <c r="U2857" i="1"/>
  <c r="U2853" i="1"/>
  <c r="U2849" i="1"/>
  <c r="U2845" i="1"/>
  <c r="U2841" i="1"/>
  <c r="U2837" i="1"/>
  <c r="U2833" i="1"/>
  <c r="U2829" i="1"/>
  <c r="U2825" i="1"/>
  <c r="U2821" i="1"/>
  <c r="U2817" i="1"/>
  <c r="U2813" i="1"/>
  <c r="U2809" i="1"/>
  <c r="U2805" i="1"/>
  <c r="U2801" i="1"/>
  <c r="U2797" i="1"/>
  <c r="U2793" i="1"/>
  <c r="U2789" i="1"/>
  <c r="U2785" i="1"/>
  <c r="U2781" i="1"/>
  <c r="U2777" i="1"/>
  <c r="U2773" i="1"/>
  <c r="U2769" i="1"/>
  <c r="U2765" i="1"/>
  <c r="U2761" i="1"/>
  <c r="U2757" i="1"/>
  <c r="U2753" i="1"/>
  <c r="U2749" i="1"/>
  <c r="U2745" i="1"/>
  <c r="U2741" i="1"/>
  <c r="U2737" i="1"/>
  <c r="U2733" i="1"/>
  <c r="U2729" i="1"/>
  <c r="U2725" i="1"/>
  <c r="U2721" i="1"/>
  <c r="U2717" i="1"/>
  <c r="U2713" i="1"/>
  <c r="U2709" i="1"/>
  <c r="U2705" i="1"/>
  <c r="U2701" i="1"/>
  <c r="U2697" i="1"/>
  <c r="U2693" i="1"/>
  <c r="U2689" i="1"/>
  <c r="U2685" i="1"/>
  <c r="U2681" i="1"/>
  <c r="U2677" i="1"/>
  <c r="U2673" i="1"/>
  <c r="U2669" i="1"/>
  <c r="U2665" i="1"/>
  <c r="U2661" i="1"/>
  <c r="U2657" i="1"/>
  <c r="U2653" i="1"/>
  <c r="U2649" i="1"/>
  <c r="U2645" i="1"/>
  <c r="U2641" i="1"/>
  <c r="U2637" i="1"/>
  <c r="U2633" i="1"/>
  <c r="U2629" i="1"/>
  <c r="U2625" i="1"/>
  <c r="U2621" i="1"/>
  <c r="U2617" i="1"/>
  <c r="U2613" i="1"/>
  <c r="U2609" i="1"/>
  <c r="U2605" i="1"/>
  <c r="U2601" i="1"/>
  <c r="U2597" i="1"/>
  <c r="U2593" i="1"/>
  <c r="U2589" i="1"/>
  <c r="U2585" i="1"/>
  <c r="U2581" i="1"/>
  <c r="U2577" i="1"/>
  <c r="U2573" i="1"/>
  <c r="U2569" i="1"/>
  <c r="U2565" i="1"/>
  <c r="U2561" i="1"/>
  <c r="U2557" i="1"/>
  <c r="U2553" i="1"/>
  <c r="U2549" i="1"/>
  <c r="U2545" i="1"/>
  <c r="U2541" i="1"/>
  <c r="U2537" i="1"/>
  <c r="U2533" i="1"/>
  <c r="U2529" i="1"/>
  <c r="U2525" i="1"/>
  <c r="U2521" i="1"/>
  <c r="U2517" i="1"/>
  <c r="U2513" i="1"/>
  <c r="U2509" i="1"/>
  <c r="U2505" i="1"/>
  <c r="U2501" i="1"/>
  <c r="U2497" i="1"/>
  <c r="U2493" i="1"/>
  <c r="U2489" i="1"/>
  <c r="U2485" i="1"/>
  <c r="U2481" i="1"/>
  <c r="U2477" i="1"/>
  <c r="U2473" i="1"/>
  <c r="U2469" i="1"/>
  <c r="U2465" i="1"/>
  <c r="U2461" i="1"/>
  <c r="U2457" i="1"/>
  <c r="U2453" i="1"/>
  <c r="U2449" i="1"/>
  <c r="U2445" i="1"/>
  <c r="U2441" i="1"/>
  <c r="U2437" i="1"/>
  <c r="U2433" i="1"/>
  <c r="U2429" i="1"/>
  <c r="U2425" i="1"/>
  <c r="U2421" i="1"/>
  <c r="U2417" i="1"/>
  <c r="U2413" i="1"/>
  <c r="U2409" i="1"/>
  <c r="U2405" i="1"/>
  <c r="U2401" i="1"/>
  <c r="U2397" i="1"/>
  <c r="U2393" i="1"/>
  <c r="U2389" i="1"/>
  <c r="U2385" i="1"/>
  <c r="U2381" i="1"/>
  <c r="U2377" i="1"/>
  <c r="U2373" i="1"/>
  <c r="U2369" i="1"/>
  <c r="U2365" i="1"/>
  <c r="U2361" i="1"/>
  <c r="U2357" i="1"/>
  <c r="U2353" i="1"/>
  <c r="U2349" i="1"/>
  <c r="U2345" i="1"/>
  <c r="U2341" i="1"/>
  <c r="U2337" i="1"/>
  <c r="U2333" i="1"/>
  <c r="U2329" i="1"/>
  <c r="U2325" i="1"/>
  <c r="U2321" i="1"/>
  <c r="U2317" i="1"/>
  <c r="U2313" i="1"/>
  <c r="U2309" i="1"/>
  <c r="U2305" i="1"/>
  <c r="U2301" i="1"/>
  <c r="U2297" i="1"/>
  <c r="U2293" i="1"/>
  <c r="U2289" i="1"/>
  <c r="U2285" i="1"/>
  <c r="U2281" i="1"/>
  <c r="U2277" i="1"/>
  <c r="U2273" i="1"/>
  <c r="U2269" i="1"/>
  <c r="U2265" i="1"/>
  <c r="U2261" i="1"/>
  <c r="U2257" i="1"/>
  <c r="U2253" i="1"/>
  <c r="U2249" i="1"/>
  <c r="U2245" i="1"/>
  <c r="U2241" i="1"/>
  <c r="U2237" i="1"/>
  <c r="U2233" i="1"/>
  <c r="U2229" i="1"/>
  <c r="U2225" i="1"/>
  <c r="U2221" i="1"/>
  <c r="U2217" i="1"/>
  <c r="U2213" i="1"/>
  <c r="U2209" i="1"/>
  <c r="U2205" i="1"/>
  <c r="U2201" i="1"/>
  <c r="U2197" i="1"/>
  <c r="U2193" i="1"/>
  <c r="U2189" i="1"/>
  <c r="U2185" i="1"/>
  <c r="U2181" i="1"/>
  <c r="U2177" i="1"/>
  <c r="U2173" i="1"/>
  <c r="U2169" i="1"/>
  <c r="U2165" i="1"/>
  <c r="U2161" i="1"/>
  <c r="U2157" i="1"/>
  <c r="U2153" i="1"/>
  <c r="U2149" i="1"/>
  <c r="U2145" i="1"/>
  <c r="U2141" i="1"/>
  <c r="U2137" i="1"/>
  <c r="U2133" i="1"/>
  <c r="U2129" i="1"/>
  <c r="U2125" i="1"/>
  <c r="U2121" i="1"/>
  <c r="U2117" i="1"/>
  <c r="U2113" i="1"/>
  <c r="U2109" i="1"/>
  <c r="U2105" i="1"/>
  <c r="U2101" i="1"/>
  <c r="U2097" i="1"/>
  <c r="U2093" i="1"/>
  <c r="U2089" i="1"/>
  <c r="U2085" i="1"/>
  <c r="U2081" i="1"/>
  <c r="U2077" i="1"/>
  <c r="U2073" i="1"/>
  <c r="U2069" i="1"/>
  <c r="U2065" i="1"/>
  <c r="U2061" i="1"/>
  <c r="U2057" i="1"/>
  <c r="U2053" i="1"/>
  <c r="U2049" i="1"/>
  <c r="U2045" i="1"/>
  <c r="U2041" i="1"/>
  <c r="U2037" i="1"/>
  <c r="U2033" i="1"/>
  <c r="U2029" i="1"/>
  <c r="U2025" i="1"/>
  <c r="U2021" i="1"/>
  <c r="U2017" i="1"/>
  <c r="U2013" i="1"/>
  <c r="U2009" i="1"/>
  <c r="U2005" i="1"/>
  <c r="U2001" i="1"/>
  <c r="U1997" i="1"/>
  <c r="U1993" i="1"/>
  <c r="U1989" i="1"/>
  <c r="U1985" i="1"/>
  <c r="U1981" i="1"/>
  <c r="U1977" i="1"/>
  <c r="U1973" i="1"/>
  <c r="U1969" i="1"/>
  <c r="U1965" i="1"/>
  <c r="U1961" i="1"/>
  <c r="U1957" i="1"/>
  <c r="U1953" i="1"/>
  <c r="U1949" i="1"/>
  <c r="U1945" i="1"/>
  <c r="U1941" i="1"/>
  <c r="U1937" i="1"/>
  <c r="U1933" i="1"/>
  <c r="U1929" i="1"/>
  <c r="U1925" i="1"/>
  <c r="U1921" i="1"/>
  <c r="U1917" i="1"/>
  <c r="U1913" i="1"/>
  <c r="U1909" i="1"/>
  <c r="U1905" i="1"/>
  <c r="U1901" i="1"/>
  <c r="U1897" i="1"/>
  <c r="U1893" i="1"/>
  <c r="U1889" i="1"/>
  <c r="U1885" i="1"/>
  <c r="U1881" i="1"/>
  <c r="U1877" i="1"/>
  <c r="U1873" i="1"/>
  <c r="U1869" i="1"/>
  <c r="U1865" i="1"/>
  <c r="U1861" i="1"/>
  <c r="U1857" i="1"/>
  <c r="U1853" i="1"/>
  <c r="U1849" i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U1765" i="1"/>
  <c r="U1761" i="1"/>
  <c r="U1757" i="1"/>
  <c r="U1753" i="1"/>
  <c r="U1749" i="1"/>
  <c r="U1745" i="1"/>
  <c r="U1741" i="1"/>
  <c r="U1737" i="1"/>
  <c r="U1733" i="1"/>
  <c r="U1729" i="1"/>
  <c r="U1725" i="1"/>
  <c r="U1721" i="1"/>
  <c r="U1717" i="1"/>
  <c r="U1713" i="1"/>
  <c r="U1709" i="1"/>
  <c r="U1705" i="1"/>
  <c r="U1701" i="1"/>
  <c r="U1697" i="1"/>
  <c r="U1693" i="1"/>
  <c r="U1689" i="1"/>
  <c r="U1685" i="1"/>
  <c r="U1681" i="1"/>
  <c r="U1677" i="1"/>
  <c r="U1673" i="1"/>
  <c r="U1669" i="1"/>
  <c r="U1665" i="1"/>
  <c r="U1661" i="1"/>
  <c r="U1657" i="1"/>
  <c r="U1653" i="1"/>
  <c r="U1649" i="1"/>
  <c r="U1645" i="1"/>
  <c r="U1641" i="1"/>
  <c r="U1637" i="1"/>
  <c r="U1633" i="1"/>
  <c r="U1629" i="1"/>
  <c r="U1625" i="1"/>
  <c r="U1621" i="1"/>
  <c r="U1617" i="1"/>
  <c r="U1613" i="1"/>
  <c r="U1609" i="1"/>
  <c r="U1605" i="1"/>
  <c r="U1601" i="1"/>
  <c r="U1597" i="1"/>
  <c r="U1593" i="1"/>
  <c r="U1589" i="1"/>
  <c r="U1585" i="1"/>
  <c r="U1581" i="1"/>
  <c r="U1577" i="1"/>
  <c r="U1573" i="1"/>
  <c r="U1569" i="1"/>
  <c r="U1565" i="1"/>
  <c r="U1561" i="1"/>
  <c r="U1557" i="1"/>
  <c r="U1553" i="1"/>
  <c r="U1549" i="1"/>
  <c r="U1545" i="1"/>
  <c r="U1541" i="1"/>
  <c r="U1537" i="1"/>
  <c r="U1533" i="1"/>
  <c r="U1529" i="1"/>
  <c r="U1525" i="1"/>
  <c r="U1521" i="1"/>
  <c r="U1517" i="1"/>
  <c r="U1513" i="1"/>
  <c r="U1509" i="1"/>
  <c r="U1505" i="1"/>
  <c r="U1501" i="1"/>
  <c r="U1497" i="1"/>
  <c r="U1493" i="1"/>
  <c r="U1489" i="1"/>
  <c r="U1485" i="1"/>
  <c r="U1481" i="1"/>
  <c r="U1477" i="1"/>
  <c r="U1473" i="1"/>
  <c r="U1469" i="1"/>
  <c r="U1465" i="1"/>
  <c r="U1461" i="1"/>
  <c r="U1457" i="1"/>
  <c r="U1453" i="1"/>
  <c r="U1449" i="1"/>
  <c r="U1445" i="1"/>
  <c r="U1441" i="1"/>
  <c r="U1437" i="1"/>
  <c r="U1433" i="1"/>
  <c r="U1429" i="1"/>
  <c r="U1425" i="1"/>
  <c r="U1421" i="1"/>
  <c r="U1417" i="1"/>
  <c r="U1413" i="1"/>
  <c r="U1409" i="1"/>
  <c r="U1405" i="1"/>
  <c r="U1401" i="1"/>
  <c r="U1397" i="1"/>
  <c r="U1393" i="1"/>
  <c r="U1389" i="1"/>
  <c r="U1385" i="1"/>
  <c r="U1381" i="1"/>
  <c r="U1377" i="1"/>
  <c r="U1373" i="1"/>
  <c r="U1369" i="1"/>
  <c r="U1365" i="1"/>
  <c r="U1361" i="1"/>
  <c r="U1357" i="1"/>
  <c r="U1353" i="1"/>
  <c r="U1349" i="1"/>
  <c r="U1345" i="1"/>
  <c r="U1341" i="1"/>
  <c r="U1337" i="1"/>
  <c r="U1333" i="1"/>
  <c r="U1329" i="1"/>
  <c r="U1325" i="1"/>
  <c r="U1321" i="1"/>
  <c r="U1317" i="1"/>
  <c r="U1313" i="1"/>
  <c r="U1309" i="1"/>
  <c r="U1305" i="1"/>
  <c r="U1301" i="1"/>
  <c r="U1297" i="1"/>
  <c r="U1293" i="1"/>
  <c r="U1289" i="1"/>
  <c r="U1285" i="1"/>
  <c r="U1281" i="1"/>
  <c r="U1277" i="1"/>
  <c r="U1273" i="1"/>
  <c r="U1269" i="1"/>
  <c r="U1265" i="1"/>
  <c r="U1261" i="1"/>
  <c r="U1257" i="1"/>
  <c r="U1253" i="1"/>
  <c r="U1249" i="1"/>
  <c r="U1245" i="1"/>
  <c r="U1241" i="1"/>
  <c r="U1237" i="1"/>
  <c r="U1233" i="1"/>
  <c r="U1229" i="1"/>
  <c r="U1225" i="1"/>
  <c r="U1221" i="1"/>
  <c r="U1217" i="1"/>
  <c r="U1213" i="1"/>
  <c r="U1209" i="1"/>
  <c r="U1205" i="1"/>
  <c r="U1201" i="1"/>
  <c r="U1197" i="1"/>
  <c r="U1193" i="1"/>
  <c r="U1189" i="1"/>
  <c r="U1185" i="1"/>
  <c r="U1181" i="1"/>
  <c r="U1177" i="1"/>
  <c r="U1173" i="1"/>
  <c r="U1169" i="1"/>
  <c r="U1165" i="1"/>
  <c r="U1161" i="1"/>
  <c r="U1157" i="1"/>
  <c r="U1153" i="1"/>
  <c r="U1149" i="1"/>
  <c r="U1145" i="1"/>
  <c r="U1141" i="1"/>
  <c r="U1137" i="1"/>
  <c r="U1133" i="1"/>
  <c r="U1129" i="1"/>
  <c r="U1125" i="1"/>
  <c r="U1121" i="1"/>
  <c r="U1117" i="1"/>
  <c r="U1113" i="1"/>
  <c r="U1109" i="1"/>
  <c r="U1105" i="1"/>
  <c r="U1101" i="1"/>
  <c r="U1097" i="1"/>
  <c r="U1093" i="1"/>
  <c r="U1089" i="1"/>
  <c r="U1085" i="1"/>
  <c r="U1081" i="1"/>
  <c r="U1077" i="1"/>
  <c r="U1073" i="1"/>
  <c r="U1069" i="1"/>
  <c r="U1065" i="1"/>
  <c r="U1061" i="1"/>
  <c r="U1057" i="1"/>
  <c r="U1053" i="1"/>
  <c r="U1049" i="1"/>
  <c r="U1045" i="1"/>
  <c r="U1041" i="1"/>
  <c r="U1037" i="1"/>
  <c r="U1033" i="1"/>
  <c r="U1029" i="1"/>
  <c r="U1025" i="1"/>
  <c r="U1021" i="1"/>
  <c r="U1017" i="1"/>
  <c r="U1013" i="1"/>
  <c r="U1009" i="1"/>
  <c r="U1005" i="1"/>
  <c r="U1001" i="1"/>
  <c r="U997" i="1"/>
  <c r="U993" i="1"/>
  <c r="U989" i="1"/>
  <c r="U985" i="1"/>
  <c r="U981" i="1"/>
  <c r="U977" i="1"/>
  <c r="U973" i="1"/>
  <c r="U969" i="1"/>
  <c r="U965" i="1"/>
  <c r="U961" i="1"/>
  <c r="U957" i="1"/>
  <c r="U953" i="1"/>
  <c r="U949" i="1"/>
  <c r="U945" i="1"/>
  <c r="U941" i="1"/>
  <c r="U937" i="1"/>
  <c r="U933" i="1"/>
  <c r="U929" i="1"/>
  <c r="U925" i="1"/>
  <c r="U921" i="1"/>
  <c r="U917" i="1"/>
  <c r="U913" i="1"/>
  <c r="U909" i="1"/>
  <c r="U905" i="1"/>
  <c r="U901" i="1"/>
  <c r="U897" i="1"/>
  <c r="U893" i="1"/>
  <c r="U889" i="1"/>
  <c r="U885" i="1"/>
  <c r="U881" i="1"/>
  <c r="U877" i="1"/>
  <c r="U873" i="1"/>
  <c r="U869" i="1"/>
  <c r="U865" i="1"/>
  <c r="U861" i="1"/>
  <c r="U857" i="1"/>
  <c r="U853" i="1"/>
  <c r="U849" i="1"/>
  <c r="U845" i="1"/>
  <c r="U841" i="1"/>
  <c r="U837" i="1"/>
  <c r="U833" i="1"/>
  <c r="U829" i="1"/>
  <c r="U825" i="1"/>
  <c r="U821" i="1"/>
  <c r="U817" i="1"/>
  <c r="U813" i="1"/>
  <c r="U809" i="1"/>
  <c r="U805" i="1"/>
  <c r="U801" i="1"/>
  <c r="U797" i="1"/>
  <c r="U793" i="1"/>
  <c r="U789" i="1"/>
  <c r="U785" i="1"/>
  <c r="U781" i="1"/>
  <c r="U777" i="1"/>
  <c r="U773" i="1"/>
  <c r="U769" i="1"/>
  <c r="U765" i="1"/>
  <c r="U761" i="1"/>
  <c r="U757" i="1"/>
  <c r="U753" i="1"/>
  <c r="U749" i="1"/>
  <c r="U745" i="1"/>
  <c r="U741" i="1"/>
  <c r="U737" i="1"/>
  <c r="U733" i="1"/>
  <c r="U729" i="1"/>
  <c r="U725" i="1"/>
  <c r="U721" i="1"/>
  <c r="U717" i="1"/>
  <c r="U713" i="1"/>
  <c r="U709" i="1"/>
  <c r="U705" i="1"/>
  <c r="U701" i="1"/>
  <c r="U697" i="1"/>
  <c r="U693" i="1"/>
  <c r="U689" i="1"/>
  <c r="U685" i="1"/>
  <c r="U681" i="1"/>
  <c r="U677" i="1"/>
  <c r="U673" i="1"/>
  <c r="U669" i="1"/>
  <c r="U4056" i="1"/>
  <c r="U4052" i="1"/>
  <c r="U4048" i="1"/>
  <c r="U4044" i="1"/>
  <c r="U4040" i="1"/>
  <c r="U4036" i="1"/>
  <c r="U4032" i="1"/>
  <c r="U4028" i="1"/>
  <c r="U4024" i="1"/>
  <c r="U4020" i="1"/>
  <c r="U4016" i="1"/>
  <c r="U4012" i="1"/>
  <c r="U4008" i="1"/>
  <c r="U4004" i="1"/>
  <c r="U4000" i="1"/>
  <c r="U3996" i="1"/>
  <c r="U3992" i="1"/>
  <c r="U3988" i="1"/>
  <c r="U3984" i="1"/>
  <c r="U3980" i="1"/>
  <c r="U3976" i="1"/>
  <c r="U3972" i="1"/>
  <c r="U3968" i="1"/>
  <c r="U3964" i="1"/>
  <c r="U3960" i="1"/>
  <c r="U3956" i="1"/>
  <c r="U3952" i="1"/>
  <c r="U3948" i="1"/>
  <c r="U3944" i="1"/>
  <c r="U3940" i="1"/>
  <c r="U3936" i="1"/>
  <c r="U3932" i="1"/>
  <c r="U3928" i="1"/>
  <c r="U3924" i="1"/>
  <c r="U3920" i="1"/>
  <c r="U3916" i="1"/>
  <c r="U3912" i="1"/>
  <c r="U3908" i="1"/>
  <c r="U3904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U3796" i="1"/>
  <c r="U3792" i="1"/>
  <c r="U3788" i="1"/>
  <c r="U3784" i="1"/>
  <c r="U3780" i="1"/>
  <c r="U3776" i="1"/>
  <c r="U3772" i="1"/>
  <c r="U3768" i="1"/>
  <c r="U3764" i="1"/>
  <c r="U3760" i="1"/>
  <c r="U3756" i="1"/>
  <c r="U3752" i="1"/>
  <c r="U3748" i="1"/>
  <c r="U3744" i="1"/>
  <c r="U3740" i="1"/>
  <c r="U3736" i="1"/>
  <c r="U3732" i="1"/>
  <c r="U3728" i="1"/>
  <c r="U3724" i="1"/>
  <c r="U3720" i="1"/>
  <c r="U3716" i="1"/>
  <c r="U3712" i="1"/>
  <c r="U3708" i="1"/>
  <c r="U3704" i="1"/>
  <c r="U3700" i="1"/>
  <c r="U3696" i="1"/>
  <c r="U3692" i="1"/>
  <c r="U3688" i="1"/>
  <c r="U3684" i="1"/>
  <c r="U3680" i="1"/>
  <c r="U3676" i="1"/>
  <c r="U3672" i="1"/>
  <c r="U3668" i="1"/>
  <c r="U3664" i="1"/>
  <c r="U3660" i="1"/>
  <c r="U3656" i="1"/>
  <c r="U3652" i="1"/>
  <c r="U3648" i="1"/>
  <c r="U3644" i="1"/>
  <c r="U3640" i="1"/>
  <c r="U3636" i="1"/>
  <c r="U3632" i="1"/>
  <c r="U3628" i="1"/>
  <c r="U3624" i="1"/>
  <c r="U3620" i="1"/>
  <c r="U3616" i="1"/>
  <c r="U3612" i="1"/>
  <c r="U3608" i="1"/>
  <c r="U3604" i="1"/>
  <c r="U3600" i="1"/>
  <c r="U3596" i="1"/>
  <c r="U3592" i="1"/>
  <c r="U3588" i="1"/>
  <c r="U3584" i="1"/>
  <c r="U3580" i="1"/>
  <c r="U3576" i="1"/>
  <c r="U3572" i="1"/>
  <c r="U3568" i="1"/>
  <c r="U3564" i="1"/>
  <c r="U3560" i="1"/>
  <c r="U3556" i="1"/>
  <c r="U3552" i="1"/>
  <c r="U3548" i="1"/>
  <c r="U3544" i="1"/>
  <c r="U3540" i="1"/>
  <c r="U3536" i="1"/>
  <c r="U3532" i="1"/>
  <c r="U3528" i="1"/>
  <c r="U3524" i="1"/>
  <c r="U3520" i="1"/>
  <c r="U3516" i="1"/>
  <c r="U3512" i="1"/>
  <c r="U3508" i="1"/>
  <c r="U3504" i="1"/>
  <c r="U3500" i="1"/>
  <c r="U3496" i="1"/>
  <c r="U3492" i="1"/>
  <c r="U3488" i="1"/>
  <c r="U3484" i="1"/>
  <c r="U3480" i="1"/>
  <c r="U3476" i="1"/>
  <c r="U3472" i="1"/>
  <c r="U3468" i="1"/>
  <c r="U3464" i="1"/>
  <c r="U3460" i="1"/>
  <c r="U3456" i="1"/>
  <c r="U3452" i="1"/>
  <c r="U3448" i="1"/>
  <c r="U3444" i="1"/>
  <c r="U3440" i="1"/>
  <c r="U3436" i="1"/>
  <c r="U3432" i="1"/>
  <c r="U3428" i="1"/>
  <c r="U3424" i="1"/>
  <c r="U3420" i="1"/>
  <c r="U3416" i="1"/>
  <c r="U3412" i="1"/>
  <c r="U3408" i="1"/>
  <c r="U3404" i="1"/>
  <c r="U3400" i="1"/>
  <c r="U3396" i="1"/>
  <c r="U3392" i="1"/>
  <c r="U3388" i="1"/>
  <c r="U3384" i="1"/>
  <c r="U3380" i="1"/>
  <c r="U3376" i="1"/>
  <c r="U3372" i="1"/>
  <c r="U3368" i="1"/>
  <c r="U3364" i="1"/>
  <c r="U3360" i="1"/>
  <c r="U3356" i="1"/>
  <c r="U3352" i="1"/>
  <c r="U3348" i="1"/>
  <c r="U3344" i="1"/>
  <c r="U3340" i="1"/>
  <c r="U3336" i="1"/>
  <c r="U3332" i="1"/>
  <c r="U3328" i="1"/>
  <c r="U3324" i="1"/>
  <c r="U3320" i="1"/>
  <c r="U3316" i="1"/>
  <c r="U3312" i="1"/>
  <c r="U3308" i="1"/>
  <c r="U3304" i="1"/>
  <c r="U3300" i="1"/>
  <c r="U3296" i="1"/>
  <c r="U3292" i="1"/>
  <c r="U3288" i="1"/>
  <c r="U3284" i="1"/>
  <c r="U3280" i="1"/>
  <c r="U3276" i="1"/>
  <c r="U3272" i="1"/>
  <c r="U3268" i="1"/>
  <c r="U3264" i="1"/>
  <c r="U3260" i="1"/>
  <c r="U3256" i="1"/>
  <c r="U3252" i="1"/>
  <c r="U3248" i="1"/>
  <c r="U3244" i="1"/>
  <c r="U3240" i="1"/>
  <c r="U3236" i="1"/>
  <c r="U3232" i="1"/>
  <c r="U3228" i="1"/>
  <c r="U3224" i="1"/>
  <c r="U3220" i="1"/>
  <c r="U3216" i="1"/>
  <c r="U3212" i="1"/>
  <c r="U3208" i="1"/>
  <c r="U3204" i="1"/>
  <c r="U3200" i="1"/>
  <c r="U3196" i="1"/>
  <c r="U3192" i="1"/>
  <c r="U3188" i="1"/>
  <c r="U3184" i="1"/>
  <c r="U3180" i="1"/>
  <c r="U3176" i="1"/>
  <c r="U3172" i="1"/>
  <c r="U3168" i="1"/>
  <c r="U3164" i="1"/>
  <c r="U3160" i="1"/>
  <c r="U3156" i="1"/>
  <c r="U3152" i="1"/>
  <c r="U3148" i="1"/>
  <c r="U3144" i="1"/>
  <c r="U3140" i="1"/>
  <c r="U3136" i="1"/>
  <c r="U3132" i="1"/>
  <c r="U3128" i="1"/>
  <c r="U3124" i="1"/>
  <c r="U3120" i="1"/>
  <c r="U3116" i="1"/>
  <c r="U3112" i="1"/>
  <c r="U3108" i="1"/>
  <c r="U3104" i="1"/>
  <c r="U3100" i="1"/>
  <c r="U3096" i="1"/>
  <c r="U3092" i="1"/>
  <c r="U3088" i="1"/>
  <c r="U3084" i="1"/>
  <c r="U3080" i="1"/>
  <c r="U3076" i="1"/>
  <c r="U3072" i="1"/>
  <c r="U3068" i="1"/>
  <c r="U3064" i="1"/>
  <c r="U3060" i="1"/>
  <c r="U3056" i="1"/>
  <c r="U3052" i="1"/>
  <c r="U3048" i="1"/>
  <c r="U3044" i="1"/>
  <c r="U3040" i="1"/>
  <c r="U3036" i="1"/>
  <c r="U3032" i="1"/>
  <c r="U3028" i="1"/>
  <c r="U3024" i="1"/>
  <c r="U3020" i="1"/>
  <c r="U3016" i="1"/>
  <c r="U3012" i="1"/>
  <c r="U3008" i="1"/>
  <c r="U3004" i="1"/>
  <c r="U3000" i="1"/>
  <c r="U2996" i="1"/>
  <c r="U2992" i="1"/>
  <c r="U2988" i="1"/>
  <c r="U2984" i="1"/>
  <c r="U2980" i="1"/>
  <c r="U2976" i="1"/>
  <c r="U2972" i="1"/>
  <c r="U2968" i="1"/>
  <c r="U2964" i="1"/>
  <c r="U2960" i="1"/>
  <c r="U2956" i="1"/>
  <c r="U2952" i="1"/>
  <c r="U2948" i="1"/>
  <c r="U2944" i="1"/>
  <c r="U2940" i="1"/>
  <c r="U2936" i="1"/>
  <c r="U2932" i="1"/>
  <c r="U2928" i="1"/>
  <c r="U2924" i="1"/>
  <c r="U2920" i="1"/>
  <c r="U2916" i="1"/>
  <c r="U2912" i="1"/>
  <c r="U2908" i="1"/>
  <c r="U2904" i="1"/>
  <c r="U2900" i="1"/>
  <c r="U2896" i="1"/>
  <c r="U2892" i="1"/>
  <c r="U2888" i="1"/>
  <c r="U2884" i="1"/>
  <c r="U2880" i="1"/>
  <c r="U2876" i="1"/>
  <c r="U2872" i="1"/>
  <c r="U2868" i="1"/>
  <c r="U2864" i="1"/>
  <c r="U2860" i="1"/>
  <c r="U2856" i="1"/>
  <c r="U2852" i="1"/>
  <c r="U2848" i="1"/>
  <c r="U2844" i="1"/>
  <c r="U2840" i="1"/>
  <c r="U2836" i="1"/>
  <c r="U2832" i="1"/>
  <c r="U2828" i="1"/>
  <c r="U2824" i="1"/>
  <c r="U2820" i="1"/>
  <c r="U2816" i="1"/>
  <c r="U2812" i="1"/>
  <c r="U2808" i="1"/>
  <c r="U2804" i="1"/>
  <c r="U2800" i="1"/>
  <c r="U2796" i="1"/>
  <c r="U2792" i="1"/>
  <c r="U2788" i="1"/>
  <c r="U2784" i="1"/>
  <c r="U2780" i="1"/>
  <c r="U2776" i="1"/>
  <c r="U2772" i="1"/>
  <c r="U2768" i="1"/>
  <c r="U2764" i="1"/>
  <c r="U2760" i="1"/>
  <c r="U2756" i="1"/>
  <c r="U2752" i="1"/>
  <c r="U2748" i="1"/>
  <c r="U2744" i="1"/>
  <c r="U2740" i="1"/>
  <c r="U2736" i="1"/>
  <c r="U2732" i="1"/>
  <c r="U2728" i="1"/>
  <c r="U2724" i="1"/>
  <c r="U2720" i="1"/>
  <c r="U2716" i="1"/>
  <c r="U2712" i="1"/>
  <c r="U2708" i="1"/>
  <c r="U2704" i="1"/>
  <c r="U2700" i="1"/>
  <c r="U2696" i="1"/>
  <c r="U2692" i="1"/>
  <c r="U2688" i="1"/>
  <c r="U2684" i="1"/>
  <c r="U2680" i="1"/>
  <c r="U2676" i="1"/>
  <c r="U2672" i="1"/>
  <c r="U2668" i="1"/>
  <c r="U2664" i="1"/>
  <c r="U2660" i="1"/>
  <c r="U2656" i="1"/>
  <c r="U2652" i="1"/>
  <c r="U2648" i="1"/>
  <c r="U2644" i="1"/>
  <c r="U2640" i="1"/>
  <c r="U2636" i="1"/>
  <c r="U2632" i="1"/>
  <c r="U2628" i="1"/>
  <c r="U2624" i="1"/>
  <c r="U2620" i="1"/>
  <c r="U2616" i="1"/>
  <c r="U2612" i="1"/>
  <c r="U2608" i="1"/>
  <c r="U2604" i="1"/>
  <c r="U2600" i="1"/>
  <c r="U2596" i="1"/>
  <c r="U2592" i="1"/>
  <c r="U2588" i="1"/>
  <c r="U2584" i="1"/>
  <c r="U2580" i="1"/>
  <c r="U2576" i="1"/>
  <c r="U2572" i="1"/>
  <c r="U2568" i="1"/>
  <c r="U2564" i="1"/>
  <c r="U2560" i="1"/>
  <c r="U2556" i="1"/>
  <c r="U2552" i="1"/>
  <c r="U2548" i="1"/>
  <c r="U2544" i="1"/>
  <c r="U2540" i="1"/>
  <c r="U2536" i="1"/>
  <c r="U2532" i="1"/>
  <c r="U2528" i="1"/>
  <c r="U2524" i="1"/>
  <c r="U2520" i="1"/>
  <c r="U2516" i="1"/>
  <c r="U2512" i="1"/>
  <c r="U2508" i="1"/>
  <c r="U2504" i="1"/>
  <c r="U2500" i="1"/>
  <c r="U2496" i="1"/>
  <c r="U2492" i="1"/>
  <c r="U2488" i="1"/>
  <c r="U2484" i="1"/>
  <c r="U2480" i="1"/>
  <c r="U2476" i="1"/>
  <c r="U2472" i="1"/>
  <c r="U2468" i="1"/>
  <c r="U2464" i="1"/>
  <c r="U2460" i="1"/>
  <c r="U2456" i="1"/>
  <c r="U2452" i="1"/>
  <c r="U2448" i="1"/>
  <c r="U2444" i="1"/>
  <c r="U2440" i="1"/>
  <c r="U2436" i="1"/>
  <c r="U2432" i="1"/>
  <c r="U2428" i="1"/>
  <c r="U2424" i="1"/>
  <c r="U2420" i="1"/>
  <c r="U2416" i="1"/>
  <c r="U2412" i="1"/>
  <c r="U2408" i="1"/>
  <c r="U2404" i="1"/>
  <c r="U2400" i="1"/>
  <c r="U2396" i="1"/>
  <c r="U2392" i="1"/>
  <c r="U2388" i="1"/>
  <c r="U2384" i="1"/>
  <c r="U2380" i="1"/>
  <c r="U2376" i="1"/>
  <c r="U2372" i="1"/>
  <c r="U2368" i="1"/>
  <c r="U2364" i="1"/>
  <c r="U2360" i="1"/>
  <c r="U2356" i="1"/>
  <c r="U2352" i="1"/>
  <c r="U2348" i="1"/>
  <c r="U2344" i="1"/>
  <c r="U2340" i="1"/>
  <c r="U2336" i="1"/>
  <c r="U2332" i="1"/>
  <c r="U2328" i="1"/>
  <c r="U2324" i="1"/>
  <c r="U2320" i="1"/>
  <c r="U2316" i="1"/>
  <c r="U2312" i="1"/>
  <c r="U2308" i="1"/>
  <c r="U2304" i="1"/>
  <c r="U2300" i="1"/>
  <c r="U2296" i="1"/>
  <c r="U2292" i="1"/>
  <c r="U2288" i="1"/>
  <c r="U2284" i="1"/>
  <c r="U2280" i="1"/>
  <c r="U2276" i="1"/>
  <c r="U2272" i="1"/>
  <c r="U2268" i="1"/>
  <c r="U2264" i="1"/>
  <c r="U2260" i="1"/>
  <c r="U2256" i="1"/>
  <c r="U2252" i="1"/>
  <c r="U2248" i="1"/>
  <c r="U2244" i="1"/>
  <c r="U2240" i="1"/>
  <c r="U2236" i="1"/>
  <c r="U2232" i="1"/>
  <c r="U2228" i="1"/>
  <c r="U2224" i="1"/>
  <c r="U2220" i="1"/>
  <c r="U2216" i="1"/>
  <c r="U2212" i="1"/>
  <c r="U2208" i="1"/>
  <c r="U2204" i="1"/>
  <c r="U2200" i="1"/>
  <c r="U2196" i="1"/>
  <c r="U2192" i="1"/>
  <c r="U2188" i="1"/>
  <c r="U2184" i="1"/>
  <c r="U2180" i="1"/>
  <c r="U2176" i="1"/>
  <c r="U2172" i="1"/>
  <c r="U2168" i="1"/>
  <c r="U2164" i="1"/>
  <c r="U2160" i="1"/>
  <c r="U2156" i="1"/>
  <c r="U2152" i="1"/>
  <c r="U2148" i="1"/>
  <c r="U2144" i="1"/>
  <c r="U2140" i="1"/>
  <c r="U2136" i="1"/>
  <c r="U2132" i="1"/>
  <c r="U2128" i="1"/>
  <c r="U2124" i="1"/>
  <c r="U2120" i="1"/>
  <c r="U2116" i="1"/>
  <c r="U2112" i="1"/>
  <c r="U2108" i="1"/>
  <c r="U2104" i="1"/>
  <c r="U2100" i="1"/>
  <c r="U2096" i="1"/>
  <c r="U2092" i="1"/>
  <c r="U2088" i="1"/>
  <c r="U2084" i="1"/>
  <c r="U2080" i="1"/>
  <c r="U2076" i="1"/>
  <c r="U2072" i="1"/>
  <c r="U2068" i="1"/>
  <c r="U2064" i="1"/>
  <c r="U2060" i="1"/>
  <c r="U2056" i="1"/>
  <c r="U2052" i="1"/>
  <c r="U2048" i="1"/>
  <c r="U2044" i="1"/>
  <c r="U2040" i="1"/>
  <c r="U2036" i="1"/>
  <c r="U2032" i="1"/>
  <c r="U2028" i="1"/>
  <c r="U2024" i="1"/>
  <c r="U2020" i="1"/>
  <c r="U2016" i="1"/>
  <c r="U2012" i="1"/>
  <c r="U2008" i="1"/>
  <c r="U2004" i="1"/>
  <c r="U2000" i="1"/>
  <c r="U1996" i="1"/>
  <c r="U1992" i="1"/>
  <c r="U1988" i="1"/>
  <c r="U1984" i="1"/>
  <c r="U1980" i="1"/>
  <c r="U1976" i="1"/>
  <c r="U1972" i="1"/>
  <c r="U1968" i="1"/>
  <c r="U1964" i="1"/>
  <c r="U1960" i="1"/>
  <c r="U1956" i="1"/>
  <c r="U1952" i="1"/>
  <c r="U1948" i="1"/>
  <c r="U1944" i="1"/>
  <c r="U1940" i="1"/>
  <c r="U1936" i="1"/>
  <c r="U1932" i="1"/>
  <c r="U1928" i="1"/>
  <c r="U1924" i="1"/>
  <c r="U1920" i="1"/>
  <c r="U1916" i="1"/>
  <c r="U1912" i="1"/>
  <c r="U1908" i="1"/>
  <c r="U1904" i="1"/>
  <c r="U1900" i="1"/>
  <c r="U1896" i="1"/>
  <c r="U1892" i="1"/>
  <c r="U1888" i="1"/>
  <c r="U1884" i="1"/>
  <c r="U1880" i="1"/>
  <c r="U1876" i="1"/>
  <c r="U1872" i="1"/>
  <c r="U1868" i="1"/>
  <c r="U1864" i="1"/>
  <c r="U1860" i="1"/>
  <c r="U1856" i="1"/>
  <c r="U1852" i="1"/>
  <c r="U1848" i="1"/>
  <c r="U1844" i="1"/>
  <c r="U1840" i="1"/>
  <c r="U1836" i="1"/>
  <c r="U1832" i="1"/>
  <c r="U1828" i="1"/>
  <c r="U1824" i="1"/>
  <c r="U1820" i="1"/>
  <c r="U1816" i="1"/>
  <c r="U1812" i="1"/>
  <c r="U1808" i="1"/>
  <c r="U1804" i="1"/>
  <c r="U1800" i="1"/>
  <c r="U1796" i="1"/>
  <c r="U1792" i="1"/>
  <c r="U1788" i="1"/>
  <c r="U1784" i="1"/>
  <c r="U1780" i="1"/>
  <c r="U1776" i="1"/>
  <c r="U1772" i="1"/>
  <c r="U1768" i="1"/>
  <c r="U1764" i="1"/>
  <c r="U1760" i="1"/>
  <c r="U1756" i="1"/>
  <c r="U1752" i="1"/>
  <c r="U1748" i="1"/>
  <c r="U1744" i="1"/>
  <c r="U1740" i="1"/>
  <c r="U1736" i="1"/>
  <c r="U1732" i="1"/>
  <c r="U1728" i="1"/>
  <c r="U1724" i="1"/>
  <c r="U1720" i="1"/>
  <c r="U665" i="1"/>
  <c r="U661" i="1"/>
  <c r="U657" i="1"/>
  <c r="U653" i="1"/>
  <c r="U649" i="1"/>
  <c r="U645" i="1"/>
  <c r="U641" i="1"/>
  <c r="U637" i="1"/>
  <c r="U633" i="1"/>
  <c r="U629" i="1"/>
  <c r="U625" i="1"/>
  <c r="U621" i="1"/>
  <c r="U617" i="1"/>
  <c r="U613" i="1"/>
  <c r="U609" i="1"/>
  <c r="U605" i="1"/>
  <c r="U601" i="1"/>
  <c r="U597" i="1"/>
  <c r="U593" i="1"/>
  <c r="U589" i="1"/>
  <c r="U585" i="1"/>
  <c r="U581" i="1"/>
  <c r="U577" i="1"/>
  <c r="U573" i="1"/>
  <c r="U569" i="1"/>
  <c r="U565" i="1"/>
  <c r="U561" i="1"/>
  <c r="U557" i="1"/>
  <c r="U553" i="1"/>
  <c r="U549" i="1"/>
  <c r="U545" i="1"/>
  <c r="U541" i="1"/>
  <c r="U537" i="1"/>
  <c r="U533" i="1"/>
  <c r="U529" i="1"/>
  <c r="U525" i="1"/>
  <c r="U521" i="1"/>
  <c r="U517" i="1"/>
  <c r="U513" i="1"/>
  <c r="U509" i="1"/>
  <c r="U505" i="1"/>
  <c r="U501" i="1"/>
  <c r="U497" i="1"/>
  <c r="U493" i="1"/>
  <c r="U489" i="1"/>
  <c r="U485" i="1"/>
  <c r="U481" i="1"/>
  <c r="U477" i="1"/>
  <c r="U473" i="1"/>
  <c r="U469" i="1"/>
  <c r="U465" i="1"/>
  <c r="U461" i="1"/>
  <c r="U457" i="1"/>
  <c r="U453" i="1"/>
  <c r="U449" i="1"/>
  <c r="U445" i="1"/>
  <c r="U441" i="1"/>
  <c r="U437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385" i="1"/>
  <c r="U381" i="1"/>
  <c r="U377" i="1"/>
  <c r="U373" i="1"/>
  <c r="U369" i="1"/>
  <c r="U365" i="1"/>
  <c r="U361" i="1"/>
  <c r="U357" i="1"/>
  <c r="U353" i="1"/>
  <c r="U349" i="1"/>
  <c r="U345" i="1"/>
  <c r="U34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61" i="1"/>
  <c r="U157" i="1"/>
  <c r="U153" i="1"/>
  <c r="U149" i="1"/>
  <c r="U145" i="1"/>
  <c r="U141" i="1"/>
  <c r="U137" i="1"/>
  <c r="U133" i="1"/>
  <c r="U129" i="1"/>
  <c r="U125" i="1"/>
  <c r="U121" i="1"/>
  <c r="U117" i="1"/>
  <c r="U113" i="1"/>
  <c r="U109" i="1"/>
  <c r="U105" i="1"/>
  <c r="U101" i="1"/>
  <c r="U97" i="1"/>
  <c r="U93" i="1"/>
  <c r="U89" i="1"/>
  <c r="U85" i="1"/>
  <c r="U81" i="1"/>
  <c r="U77" i="1"/>
  <c r="U73" i="1"/>
  <c r="U69" i="1"/>
  <c r="U65" i="1"/>
  <c r="U61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U5" i="1"/>
  <c r="U2014" i="1"/>
  <c r="U2538" i="1"/>
  <c r="U2534" i="1"/>
  <c r="U2530" i="1"/>
  <c r="U2526" i="1"/>
  <c r="U2522" i="1"/>
  <c r="U2518" i="1"/>
  <c r="U2514" i="1"/>
  <c r="U2510" i="1"/>
  <c r="U2506" i="1"/>
  <c r="U2502" i="1"/>
  <c r="U2498" i="1"/>
  <c r="U2494" i="1"/>
  <c r="U2490" i="1"/>
  <c r="U2486" i="1"/>
  <c r="U2482" i="1"/>
  <c r="U2474" i="1"/>
  <c r="U2470" i="1"/>
  <c r="U2466" i="1"/>
  <c r="U2462" i="1"/>
  <c r="U2458" i="1"/>
  <c r="U2454" i="1"/>
  <c r="U2450" i="1"/>
  <c r="U2446" i="1"/>
  <c r="U2442" i="1"/>
  <c r="U2438" i="1"/>
  <c r="U2434" i="1"/>
  <c r="U2430" i="1"/>
  <c r="U2426" i="1"/>
  <c r="U2422" i="1"/>
  <c r="U2418" i="1"/>
  <c r="U2414" i="1"/>
  <c r="U2410" i="1"/>
  <c r="U2406" i="1"/>
  <c r="U2402" i="1"/>
  <c r="U2398" i="1"/>
  <c r="U2394" i="1"/>
  <c r="U2390" i="1"/>
  <c r="U2386" i="1"/>
  <c r="U2382" i="1"/>
  <c r="U2378" i="1"/>
  <c r="U2374" i="1"/>
  <c r="U2370" i="1"/>
  <c r="U2366" i="1"/>
  <c r="U2358" i="1"/>
  <c r="U2354" i="1"/>
  <c r="U2350" i="1"/>
  <c r="U2346" i="1"/>
  <c r="U2342" i="1"/>
  <c r="U2338" i="1"/>
  <c r="U2334" i="1"/>
  <c r="U2330" i="1"/>
  <c r="U2326" i="1"/>
  <c r="U2322" i="1"/>
  <c r="U2318" i="1"/>
  <c r="U2314" i="1"/>
  <c r="U2310" i="1"/>
  <c r="U2306" i="1"/>
  <c r="U2302" i="1"/>
  <c r="U2298" i="1"/>
  <c r="U2294" i="1"/>
  <c r="U2290" i="1"/>
  <c r="U2286" i="1"/>
  <c r="U2282" i="1"/>
  <c r="U2278" i="1"/>
  <c r="U2274" i="1"/>
  <c r="U2270" i="1"/>
  <c r="U2266" i="1"/>
  <c r="U2262" i="1"/>
  <c r="U2258" i="1"/>
  <c r="U2254" i="1"/>
  <c r="U2250" i="1"/>
  <c r="U2246" i="1"/>
  <c r="U2242" i="1"/>
  <c r="U2238" i="1"/>
  <c r="U2230" i="1"/>
  <c r="U2226" i="1"/>
  <c r="U2222" i="1"/>
  <c r="U2218" i="1"/>
  <c r="U2214" i="1"/>
  <c r="U2210" i="1"/>
  <c r="U2206" i="1"/>
  <c r="U2202" i="1"/>
  <c r="U2198" i="1"/>
  <c r="U2194" i="1"/>
  <c r="U2190" i="1"/>
  <c r="U2186" i="1"/>
  <c r="U2182" i="1"/>
  <c r="U2178" i="1"/>
  <c r="U2174" i="1"/>
  <c r="U2170" i="1"/>
  <c r="U2166" i="1"/>
  <c r="U2162" i="1"/>
  <c r="U2158" i="1"/>
  <c r="U2154" i="1"/>
  <c r="U2150" i="1"/>
  <c r="U2146" i="1"/>
  <c r="U2142" i="1"/>
  <c r="U2138" i="1"/>
  <c r="U2134" i="1"/>
  <c r="U2130" i="1"/>
  <c r="U2126" i="1"/>
  <c r="U2122" i="1"/>
  <c r="U2118" i="1"/>
  <c r="U2114" i="1"/>
  <c r="U2110" i="1"/>
  <c r="U2106" i="1"/>
  <c r="U2102" i="1"/>
  <c r="U2098" i="1"/>
  <c r="U2094" i="1"/>
  <c r="U2090" i="1"/>
  <c r="U2086" i="1"/>
  <c r="U2082" i="1"/>
  <c r="U2078" i="1"/>
  <c r="U2074" i="1"/>
  <c r="U2070" i="1"/>
  <c r="U2066" i="1"/>
  <c r="U2062" i="1"/>
  <c r="U2058" i="1"/>
  <c r="U2054" i="1"/>
  <c r="U2050" i="1"/>
  <c r="U2046" i="1"/>
  <c r="U2042" i="1"/>
  <c r="U2038" i="1"/>
  <c r="U2034" i="1"/>
  <c r="U2030" i="1"/>
  <c r="U2026" i="1"/>
  <c r="U2022" i="1"/>
  <c r="U2018" i="1"/>
  <c r="U2010" i="1"/>
  <c r="U2006" i="1"/>
  <c r="U2002" i="1"/>
  <c r="U1998" i="1"/>
  <c r="U1994" i="1"/>
  <c r="U1990" i="1"/>
  <c r="U1986" i="1"/>
  <c r="U1982" i="1"/>
  <c r="U1978" i="1"/>
  <c r="U1974" i="1"/>
  <c r="U1970" i="1"/>
  <c r="U1966" i="1"/>
  <c r="U1962" i="1"/>
  <c r="U1958" i="1"/>
  <c r="U1954" i="1"/>
  <c r="U1950" i="1"/>
  <c r="U1946" i="1"/>
  <c r="U1942" i="1"/>
  <c r="U1938" i="1"/>
  <c r="U1934" i="1"/>
  <c r="U1930" i="1"/>
  <c r="U1926" i="1"/>
  <c r="U1922" i="1"/>
  <c r="U1918" i="1"/>
  <c r="U1914" i="1"/>
  <c r="U1910" i="1"/>
  <c r="U1906" i="1"/>
  <c r="U1902" i="1"/>
  <c r="U1898" i="1"/>
  <c r="U1894" i="1"/>
  <c r="U1890" i="1"/>
  <c r="U1886" i="1"/>
  <c r="U1878" i="1"/>
  <c r="U1874" i="1"/>
  <c r="U1870" i="1"/>
  <c r="U1866" i="1"/>
  <c r="U1862" i="1"/>
  <c r="U1858" i="1"/>
  <c r="U1854" i="1"/>
  <c r="U1850" i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U1766" i="1"/>
  <c r="U1762" i="1"/>
  <c r="U1758" i="1"/>
  <c r="U1754" i="1"/>
  <c r="U1750" i="1"/>
  <c r="U1746" i="1"/>
  <c r="U1742" i="1"/>
  <c r="U1738" i="1"/>
  <c r="U1734" i="1"/>
  <c r="U1730" i="1"/>
  <c r="U1726" i="1"/>
  <c r="U1722" i="1"/>
  <c r="U1718" i="1"/>
  <c r="U1714" i="1"/>
  <c r="U1710" i="1"/>
  <c r="U1706" i="1"/>
  <c r="U1702" i="1"/>
  <c r="U1698" i="1"/>
  <c r="U1694" i="1"/>
  <c r="U1690" i="1"/>
  <c r="U1686" i="1"/>
  <c r="U1682" i="1"/>
  <c r="U1678" i="1"/>
  <c r="U1674" i="1"/>
  <c r="U1670" i="1"/>
  <c r="U1666" i="1"/>
  <c r="U1662" i="1"/>
  <c r="U1658" i="1"/>
  <c r="U1654" i="1"/>
  <c r="U1650" i="1"/>
  <c r="U1646" i="1"/>
  <c r="U1642" i="1"/>
  <c r="U1638" i="1"/>
  <c r="U1634" i="1"/>
  <c r="U1630" i="1"/>
  <c r="U1622" i="1"/>
  <c r="U1618" i="1"/>
  <c r="U1614" i="1"/>
  <c r="U1610" i="1"/>
  <c r="U1606" i="1"/>
  <c r="U1602" i="1"/>
  <c r="U1598" i="1"/>
  <c r="U1594" i="1"/>
  <c r="U1590" i="1"/>
  <c r="U1586" i="1"/>
  <c r="U1582" i="1"/>
  <c r="U1578" i="1"/>
  <c r="U1574" i="1"/>
  <c r="U1570" i="1"/>
  <c r="U1566" i="1"/>
  <c r="U1562" i="1"/>
  <c r="U1558" i="1"/>
  <c r="U1554" i="1"/>
  <c r="U1550" i="1"/>
  <c r="U1546" i="1"/>
  <c r="U1542" i="1"/>
  <c r="U1538" i="1"/>
  <c r="U1534" i="1"/>
  <c r="U1530" i="1"/>
  <c r="U1526" i="1"/>
  <c r="U1522" i="1"/>
  <c r="U1518" i="1"/>
  <c r="U1514" i="1"/>
  <c r="U1510" i="1"/>
  <c r="U1506" i="1"/>
  <c r="U1502" i="1"/>
  <c r="U1498" i="1"/>
  <c r="U1494" i="1"/>
  <c r="U1490" i="1"/>
  <c r="U1486" i="1"/>
  <c r="U1482" i="1"/>
  <c r="U1478" i="1"/>
  <c r="U1474" i="1"/>
  <c r="U1470" i="1"/>
  <c r="U1466" i="1"/>
  <c r="U1462" i="1"/>
  <c r="U1458" i="1"/>
  <c r="U1454" i="1"/>
  <c r="U1450" i="1"/>
  <c r="U1446" i="1"/>
  <c r="U1442" i="1"/>
  <c r="U1438" i="1"/>
  <c r="U1434" i="1"/>
  <c r="U1430" i="1"/>
  <c r="U1426" i="1"/>
  <c r="U1422" i="1"/>
  <c r="U1418" i="1"/>
  <c r="U1414" i="1"/>
  <c r="U1410" i="1"/>
  <c r="U1406" i="1"/>
  <c r="U1402" i="1"/>
  <c r="U1398" i="1"/>
  <c r="U1394" i="1"/>
  <c r="U1390" i="1"/>
  <c r="U1386" i="1"/>
  <c r="U1382" i="1"/>
  <c r="U1378" i="1"/>
  <c r="U1374" i="1"/>
  <c r="U1370" i="1"/>
  <c r="U1366" i="1"/>
  <c r="U1362" i="1"/>
  <c r="U1358" i="1"/>
  <c r="U1354" i="1"/>
  <c r="U1350" i="1"/>
  <c r="U1346" i="1"/>
  <c r="U1342" i="1"/>
  <c r="U1338" i="1"/>
  <c r="U1334" i="1"/>
  <c r="U1330" i="1"/>
  <c r="U1326" i="1"/>
  <c r="U1322" i="1"/>
  <c r="U1318" i="1"/>
  <c r="U1314" i="1"/>
  <c r="U1310" i="1"/>
  <c r="U1306" i="1"/>
  <c r="U1302" i="1"/>
  <c r="U1298" i="1"/>
  <c r="U1294" i="1"/>
  <c r="U1290" i="1"/>
  <c r="U1286" i="1"/>
  <c r="U1282" i="1"/>
  <c r="U1278" i="1"/>
  <c r="U1274" i="1"/>
  <c r="U1270" i="1"/>
  <c r="U1266" i="1"/>
  <c r="U1262" i="1"/>
  <c r="U1258" i="1"/>
  <c r="U1254" i="1"/>
  <c r="U1250" i="1"/>
  <c r="U1246" i="1"/>
  <c r="U1242" i="1"/>
  <c r="U1238" i="1"/>
  <c r="U1234" i="1"/>
  <c r="U1230" i="1"/>
  <c r="U1226" i="1"/>
  <c r="U1222" i="1"/>
  <c r="U1218" i="1"/>
  <c r="U1214" i="1"/>
  <c r="U1210" i="1"/>
  <c r="U1206" i="1"/>
  <c r="U1202" i="1"/>
  <c r="U1198" i="1"/>
  <c r="U1194" i="1"/>
  <c r="U1190" i="1"/>
  <c r="U1186" i="1"/>
  <c r="U1182" i="1"/>
  <c r="U1178" i="1"/>
  <c r="U1174" i="1"/>
  <c r="U1170" i="1"/>
  <c r="U1166" i="1"/>
  <c r="U1162" i="1"/>
  <c r="U1158" i="1"/>
  <c r="U1154" i="1"/>
  <c r="U1150" i="1"/>
  <c r="U1146" i="1"/>
  <c r="U1142" i="1"/>
  <c r="U1138" i="1"/>
  <c r="U1134" i="1"/>
  <c r="U1130" i="1"/>
  <c r="U1126" i="1"/>
  <c r="U1122" i="1"/>
  <c r="U1118" i="1"/>
  <c r="U1114" i="1"/>
  <c r="U1110" i="1"/>
  <c r="U1106" i="1"/>
  <c r="U1102" i="1"/>
  <c r="U1098" i="1"/>
  <c r="U1094" i="1"/>
  <c r="U1090" i="1"/>
  <c r="U1086" i="1"/>
  <c r="U1082" i="1"/>
  <c r="U1078" i="1"/>
  <c r="U1074" i="1"/>
  <c r="U1070" i="1"/>
  <c r="U1066" i="1"/>
  <c r="U1062" i="1"/>
  <c r="U1058" i="1"/>
  <c r="U1054" i="1"/>
  <c r="U1050" i="1"/>
  <c r="U1046" i="1"/>
  <c r="U1042" i="1"/>
  <c r="U1038" i="1"/>
  <c r="U1034" i="1"/>
  <c r="U1030" i="1"/>
  <c r="U1026" i="1"/>
  <c r="U1022" i="1"/>
  <c r="U1018" i="1"/>
  <c r="U1014" i="1"/>
  <c r="U1010" i="1"/>
  <c r="U1006" i="1"/>
  <c r="U1002" i="1"/>
  <c r="U998" i="1"/>
  <c r="U994" i="1"/>
  <c r="U990" i="1"/>
  <c r="U986" i="1"/>
  <c r="U982" i="1"/>
  <c r="U978" i="1"/>
  <c r="U974" i="1"/>
  <c r="U970" i="1"/>
  <c r="U966" i="1"/>
  <c r="U962" i="1"/>
  <c r="U958" i="1"/>
  <c r="U954" i="1"/>
  <c r="U950" i="1"/>
  <c r="U946" i="1"/>
  <c r="U942" i="1"/>
  <c r="U938" i="1"/>
  <c r="U934" i="1"/>
  <c r="U930" i="1"/>
  <c r="U926" i="1"/>
  <c r="U922" i="1"/>
  <c r="U918" i="1"/>
  <c r="U914" i="1"/>
  <c r="U910" i="1"/>
  <c r="U906" i="1"/>
  <c r="U902" i="1"/>
  <c r="U898" i="1"/>
  <c r="U894" i="1"/>
  <c r="U890" i="1"/>
  <c r="U886" i="1"/>
  <c r="U882" i="1"/>
  <c r="U878" i="1"/>
  <c r="U874" i="1"/>
  <c r="U870" i="1"/>
  <c r="U866" i="1"/>
  <c r="U862" i="1"/>
  <c r="U858" i="1"/>
  <c r="U854" i="1"/>
  <c r="U850" i="1"/>
  <c r="U846" i="1"/>
  <c r="U842" i="1"/>
  <c r="U838" i="1"/>
  <c r="U834" i="1"/>
  <c r="U830" i="1"/>
  <c r="U826" i="1"/>
  <c r="U822" i="1"/>
  <c r="U818" i="1"/>
  <c r="U814" i="1"/>
  <c r="U810" i="1"/>
  <c r="U806" i="1"/>
  <c r="U802" i="1"/>
  <c r="U798" i="1"/>
  <c r="U794" i="1"/>
  <c r="U790" i="1"/>
  <c r="U786" i="1"/>
  <c r="U782" i="1"/>
  <c r="U778" i="1"/>
  <c r="U774" i="1"/>
  <c r="U770" i="1"/>
  <c r="U766" i="1"/>
  <c r="U762" i="1"/>
  <c r="U758" i="1"/>
  <c r="U754" i="1"/>
  <c r="U750" i="1"/>
  <c r="U746" i="1"/>
  <c r="U742" i="1"/>
  <c r="U738" i="1"/>
  <c r="U734" i="1"/>
  <c r="U730" i="1"/>
  <c r="U726" i="1"/>
  <c r="U722" i="1"/>
  <c r="U718" i="1"/>
  <c r="U714" i="1"/>
  <c r="U710" i="1"/>
  <c r="U706" i="1"/>
  <c r="U702" i="1"/>
  <c r="U698" i="1"/>
  <c r="U694" i="1"/>
  <c r="U690" i="1"/>
  <c r="U686" i="1"/>
  <c r="U682" i="1"/>
  <c r="U678" i="1"/>
  <c r="U674" i="1"/>
  <c r="U670" i="1"/>
  <c r="U666" i="1"/>
  <c r="U662" i="1"/>
  <c r="U658" i="1"/>
  <c r="U654" i="1"/>
  <c r="U650" i="1"/>
  <c r="U646" i="1"/>
  <c r="U642" i="1"/>
  <c r="U638" i="1"/>
  <c r="U634" i="1"/>
  <c r="U630" i="1"/>
  <c r="U626" i="1"/>
  <c r="U622" i="1"/>
  <c r="U618" i="1"/>
  <c r="U614" i="1"/>
  <c r="U610" i="1"/>
  <c r="U606" i="1"/>
  <c r="U602" i="1"/>
  <c r="U598" i="1"/>
  <c r="U594" i="1"/>
  <c r="U590" i="1"/>
  <c r="U586" i="1"/>
  <c r="U582" i="1"/>
  <c r="U578" i="1"/>
  <c r="U574" i="1"/>
  <c r="U570" i="1"/>
  <c r="U566" i="1"/>
  <c r="U562" i="1"/>
  <c r="U558" i="1"/>
  <c r="U554" i="1"/>
  <c r="U550" i="1"/>
  <c r="U546" i="1"/>
  <c r="U542" i="1"/>
  <c r="U538" i="1"/>
  <c r="U534" i="1"/>
  <c r="U530" i="1"/>
  <c r="U526" i="1"/>
  <c r="U522" i="1"/>
  <c r="U518" i="1"/>
  <c r="U514" i="1"/>
  <c r="U510" i="1"/>
  <c r="U506" i="1"/>
  <c r="U502" i="1"/>
  <c r="U498" i="1"/>
  <c r="U494" i="1"/>
  <c r="U490" i="1"/>
  <c r="U486" i="1"/>
  <c r="U482" i="1"/>
  <c r="U478" i="1"/>
  <c r="U474" i="1"/>
  <c r="U470" i="1"/>
  <c r="U466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U410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58" i="1"/>
  <c r="U354" i="1"/>
  <c r="U350" i="1"/>
  <c r="U346" i="1"/>
  <c r="U342" i="1"/>
  <c r="U338" i="1"/>
  <c r="U334" i="1"/>
  <c r="U330" i="1"/>
  <c r="U326" i="1"/>
  <c r="U322" i="1"/>
  <c r="U318" i="1"/>
  <c r="U314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58" i="1"/>
  <c r="U154" i="1"/>
  <c r="U150" i="1"/>
  <c r="U146" i="1"/>
  <c r="U142" i="1"/>
  <c r="U138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18" i="1"/>
  <c r="U14" i="1"/>
  <c r="U10" i="1"/>
  <c r="U6" i="1"/>
  <c r="U4116" i="1" l="1"/>
</calcChain>
</file>

<file path=xl/sharedStrings.xml><?xml version="1.0" encoding="utf-8"?>
<sst xmlns="http://schemas.openxmlformats.org/spreadsheetml/2006/main" count="28560" uniqueCount="8415">
  <si>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</si>
  <si>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</si>
  <si>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</si>
  <si>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</si>
  <si>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</si>
  <si>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</si>
  <si>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</si>
  <si>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</si>
  <si>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</si>
  <si>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</si>
  <si>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</si>
  <si>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</si>
  <si>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</si>
  <si>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</si>
  <si>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</si>
  <si>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</si>
  <si>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</si>
  <si>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</si>
  <si>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</si>
  <si>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</si>
  <si>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</si>
  <si>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</si>
  <si>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</si>
  <si>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</si>
  <si>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</si>
  <si>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</si>
  <si>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</si>
  <si>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</si>
  <si>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</si>
  <si>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</si>
  <si>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</si>
  <si>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</si>
  <si>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</si>
  <si>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</si>
  <si>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</si>
  <si>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</si>
  <si>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</si>
  <si>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</si>
  <si>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</si>
  <si>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</si>
  <si>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</si>
  <si>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</si>
  <si>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</si>
  <si>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</si>
  <si>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</si>
  <si>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</si>
  <si>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</si>
  <si>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</si>
  <si>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</si>
  <si>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</si>
  <si>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</si>
  <si>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</si>
  <si>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</si>
  <si>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</si>
  <si>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</si>
  <si>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</si>
  <si>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</si>
  <si>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</si>
  <si>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</si>
  <si>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</si>
  <si>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</si>
  <si>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</si>
  <si>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</si>
  <si>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</si>
  <si>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</si>
  <si>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</si>
  <si>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</si>
  <si>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</si>
  <si>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</si>
  <si>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</si>
  <si>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</si>
  <si>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</si>
  <si>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</si>
  <si>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</si>
  <si>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</si>
  <si>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</si>
  <si>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</si>
  <si>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</si>
  <si>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</si>
  <si>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</si>
  <si>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</si>
  <si>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</si>
  <si>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</si>
  <si>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</si>
  <si>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</si>
  <si>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</si>
  <si>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</si>
  <si>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</si>
  <si>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</si>
  <si>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</si>
  <si>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</si>
  <si>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</si>
  <si>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</si>
  <si>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</si>
  <si>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</si>
  <si>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</si>
  <si>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</si>
  <si>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</si>
  <si>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</si>
  <si>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</si>
  <si>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</si>
  <si>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</si>
  <si>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</si>
  <si>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</si>
  <si>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</si>
  <si>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</si>
  <si>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</si>
  <si>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</si>
  <si>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</si>
  <si>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</si>
  <si>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</si>
  <si>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</si>
  <si>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</si>
  <si>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</si>
  <si>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</si>
  <si>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</si>
  <si>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</si>
  <si>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</si>
  <si>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</si>
  <si>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</si>
  <si>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</si>
  <si>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</si>
  <si>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</si>
  <si>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</si>
  <si>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</si>
  <si>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</si>
  <si>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</si>
  <si>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</si>
  <si>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</si>
  <si>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</si>
  <si>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</si>
  <si>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</si>
  <si>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</si>
  <si>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</si>
  <si>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</si>
  <si>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</si>
  <si>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</si>
  <si>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</si>
  <si>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</si>
  <si>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</si>
  <si>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</si>
  <si>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</si>
  <si>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</si>
  <si>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</si>
  <si>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</si>
  <si>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</si>
  <si>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</si>
  <si>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</si>
  <si>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</si>
  <si>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</si>
  <si>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</si>
  <si>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</si>
  <si>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</si>
  <si>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</si>
  <si>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</si>
  <si>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</si>
  <si>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</si>
  <si>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</si>
  <si>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</si>
  <si>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</si>
  <si>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</si>
  <si>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</si>
  <si>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</si>
  <si>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</si>
  <si>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</si>
  <si>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</si>
  <si>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</si>
  <si>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</si>
  <si>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</si>
  <si>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</si>
  <si>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</si>
  <si>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</si>
  <si>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</si>
  <si>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</si>
  <si>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</si>
  <si>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</si>
  <si>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</si>
  <si>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</si>
  <si>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</si>
  <si>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</si>
  <si>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</si>
  <si>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</si>
  <si>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</si>
  <si>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</si>
  <si>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</si>
  <si>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</si>
  <si>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</si>
  <si>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</si>
  <si>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</si>
  <si>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</si>
  <si>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</si>
  <si>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</si>
  <si>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</si>
  <si>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</si>
  <si>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</si>
  <si>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</si>
  <si>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</si>
  <si>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</si>
  <si>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</si>
  <si>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</si>
  <si>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</si>
  <si>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</si>
  <si>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</si>
  <si>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</si>
  <si>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</si>
  <si>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</si>
  <si>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</si>
  <si>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</si>
  <si>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</si>
  <si>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</si>
  <si>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</si>
  <si>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</si>
  <si>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</si>
  <si>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</si>
  <si>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</si>
  <si>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</si>
  <si>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</si>
  <si>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</si>
  <si>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</si>
  <si>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</si>
  <si>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</si>
  <si>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</si>
  <si>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</si>
  <si>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</si>
  <si>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</si>
  <si>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</si>
  <si>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</si>
  <si>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</si>
  <si>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</si>
  <si>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</si>
  <si>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</si>
  <si>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</si>
  <si>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</si>
  <si>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</si>
  <si>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</si>
  <si>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</si>
  <si>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</si>
  <si>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</si>
  <si>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</si>
  <si>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</si>
  <si>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</si>
  <si>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</si>
  <si>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</si>
  <si>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</si>
  <si>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</si>
  <si>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</si>
  <si>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</si>
  <si>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</si>
  <si>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</si>
  <si>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</si>
  <si>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</si>
  <si>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</si>
  <si>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</si>
  <si>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</si>
  <si>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</si>
  <si>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</si>
  <si>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</si>
  <si>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</si>
  <si>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</si>
  <si>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</si>
  <si>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</si>
  <si>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</si>
  <si>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</si>
  <si>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</si>
  <si>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</si>
  <si>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</si>
  <si>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</si>
  <si>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</si>
  <si>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</si>
  <si>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</si>
  <si>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</si>
  <si>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</si>
  <si>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</si>
  <si>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</si>
  <si>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</si>
  <si>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</si>
  <si>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</si>
  <si>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</si>
  <si>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</si>
  <si>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</si>
  <si>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</si>
  <si>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</si>
  <si>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</si>
  <si>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</si>
  <si>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</si>
  <si>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</si>
  <si>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</si>
  <si>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</si>
  <si>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</si>
  <si>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</si>
  <si>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</si>
  <si>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</si>
  <si>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</si>
  <si>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</si>
  <si>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</si>
  <si>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</si>
  <si>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</si>
  <si>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</si>
  <si>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</si>
  <si>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</si>
  <si>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</si>
  <si>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</si>
  <si>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</si>
  <si>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</si>
  <si>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</si>
  <si>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</si>
  <si>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</si>
  <si>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</si>
  <si>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</si>
  <si>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</si>
  <si>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</si>
  <si>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</si>
  <si>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</si>
  <si>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</si>
  <si>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</si>
  <si>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</si>
  <si>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</si>
  <si>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</si>
  <si>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</si>
  <si>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</si>
  <si>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</si>
  <si>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</si>
  <si>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</si>
  <si>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</si>
  <si>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</si>
  <si>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</si>
  <si>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</si>
  <si>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</si>
  <si>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</si>
  <si>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</si>
  <si>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</si>
  <si>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</si>
  <si>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</si>
  <si>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</si>
  <si>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</si>
  <si>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</si>
  <si>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</si>
  <si>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</si>
  <si>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</si>
  <si>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</si>
  <si>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</si>
  <si>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</si>
  <si>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</si>
  <si>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</si>
  <si>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</si>
  <si>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</si>
  <si>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</si>
  <si>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</si>
  <si>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</si>
  <si>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</si>
  <si>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</si>
  <si>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</si>
  <si>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</si>
  <si>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</si>
  <si>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</si>
  <si>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</si>
  <si>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</si>
  <si>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</si>
  <si>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</si>
  <si>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</si>
  <si>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</si>
  <si>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</si>
  <si>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</si>
  <si>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</si>
  <si>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</si>
  <si>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</si>
  <si>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</si>
  <si>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</si>
  <si>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</si>
  <si>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</si>
  <si>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</si>
  <si>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</si>
  <si>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</si>
  <si>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</si>
  <si>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</si>
  <si>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</si>
  <si>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</si>
  <si>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</si>
  <si>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</si>
  <si>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</si>
  <si>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</si>
  <si>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</si>
  <si>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</si>
  <si>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</si>
  <si>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</si>
  <si>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</si>
  <si>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</si>
  <si>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</si>
  <si>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</si>
  <si>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</si>
  <si>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</si>
  <si>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</si>
  <si>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</si>
  <si>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</si>
  <si>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</si>
  <si>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</si>
  <si>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</si>
  <si>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</si>
  <si>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</si>
  <si>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</si>
  <si>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</si>
  <si>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</si>
  <si>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</si>
  <si>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</si>
  <si>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</si>
  <si>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</si>
  <si>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</si>
  <si>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</si>
  <si>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</si>
  <si>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</si>
  <si>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</si>
  <si>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</si>
  <si>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</si>
  <si>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</si>
  <si>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</si>
  <si>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</si>
  <si>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</si>
  <si>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</si>
  <si>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</si>
  <si>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</si>
  <si>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</si>
  <si>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</si>
  <si>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</si>
  <si>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</si>
  <si>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</si>
  <si>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</si>
  <si>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</si>
  <si>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</si>
  <si>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</si>
  <si>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</si>
  <si>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</si>
  <si>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</si>
  <si>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</si>
  <si>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</si>
  <si>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</si>
  <si>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</si>
  <si>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</si>
  <si>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</si>
  <si>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</si>
  <si>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</si>
  <si>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</si>
  <si>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</si>
  <si>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</si>
  <si>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</si>
  <si>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</si>
  <si>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</si>
  <si>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</si>
  <si>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</si>
  <si>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</si>
  <si>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</si>
  <si>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</si>
  <si>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</si>
  <si>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</si>
  <si>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</si>
  <si>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</si>
  <si>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</si>
  <si>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</si>
  <si>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</si>
  <si>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</si>
  <si>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</si>
  <si>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</si>
  <si>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</si>
  <si>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</si>
  <si>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</si>
  <si>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</si>
  <si>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</si>
  <si>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</si>
  <si>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</si>
  <si>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</si>
  <si>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</si>
  <si>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</si>
  <si>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</si>
  <si>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</si>
  <si>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</si>
  <si>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</si>
  <si>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</si>
  <si>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</si>
  <si>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</si>
  <si>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</si>
  <si>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</si>
  <si>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</si>
  <si>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</si>
  <si>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</si>
  <si>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</si>
  <si>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</si>
  <si>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</si>
  <si>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</si>
  <si>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</si>
  <si>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</si>
  <si>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</si>
  <si>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</si>
  <si>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</si>
  <si>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</si>
  <si>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</si>
  <si>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</si>
  <si>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</si>
  <si>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</si>
  <si>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</si>
  <si>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</si>
  <si>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</si>
  <si>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</si>
  <si>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</si>
  <si>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</si>
  <si>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</si>
  <si>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</si>
  <si>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</si>
  <si>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</si>
  <si>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</si>
  <si>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</si>
  <si>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</si>
  <si>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</si>
  <si>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</si>
  <si>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</si>
  <si>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</si>
  <si>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</si>
  <si>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</si>
  <si>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</si>
  <si>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</si>
  <si>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</si>
  <si>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</si>
  <si>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</si>
  <si>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</si>
  <si>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</si>
  <si>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</si>
  <si>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</si>
  <si>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</si>
  <si>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</si>
  <si>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</si>
  <si>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</si>
  <si>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</si>
  <si>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</si>
  <si>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</si>
  <si>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</si>
  <si>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</si>
  <si>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</si>
  <si>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</si>
  <si>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</si>
  <si>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</si>
  <si>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</si>
  <si>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</si>
  <si>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</si>
  <si>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</si>
  <si>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</si>
  <si>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</si>
  <si>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</si>
  <si>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</si>
  <si>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</si>
  <si>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</si>
  <si>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</si>
  <si>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</si>
  <si>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</si>
  <si>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</si>
  <si>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</si>
  <si>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</si>
  <si>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</si>
  <si>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</si>
  <si>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</si>
  <si>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</si>
  <si>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</si>
  <si>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</si>
  <si>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</si>
  <si>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</si>
  <si>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</si>
  <si>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</si>
  <si>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</si>
  <si>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</si>
  <si>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</si>
  <si>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</si>
  <si>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</si>
  <si>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</si>
  <si>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</si>
  <si>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</si>
  <si>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</si>
  <si>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</si>
  <si>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</si>
  <si>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</si>
  <si>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</si>
  <si>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</si>
  <si>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</si>
  <si>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</si>
  <si>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</si>
  <si>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</si>
  <si>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</si>
  <si>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</si>
  <si>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</si>
  <si>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</si>
  <si>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</si>
  <si>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</si>
  <si>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</si>
  <si>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</si>
  <si>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</si>
  <si>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</si>
  <si>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</si>
  <si>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</si>
  <si>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</si>
  <si>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</si>
  <si>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</si>
  <si>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</si>
  <si>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</si>
  <si>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</si>
  <si>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</si>
  <si>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</si>
  <si>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</si>
  <si>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</si>
  <si>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</si>
  <si>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</si>
  <si>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</si>
  <si>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</si>
  <si>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</si>
  <si>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</si>
  <si>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</si>
  <si>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</si>
  <si>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</si>
  <si>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</si>
  <si>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</si>
  <si>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</si>
  <si>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</si>
  <si>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</si>
  <si>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</si>
  <si>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</si>
  <si>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</si>
  <si>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</si>
  <si>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</si>
  <si>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</si>
  <si>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</si>
  <si>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</si>
  <si>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</si>
  <si>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</si>
  <si>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</si>
  <si>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</si>
  <si>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</si>
  <si>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</si>
  <si>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</si>
  <si>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</si>
  <si>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</si>
  <si>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</si>
  <si>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</si>
  <si>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</si>
  <si>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</si>
  <si>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</si>
  <si>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</si>
  <si>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</si>
  <si>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</si>
  <si>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</si>
  <si>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</si>
  <si>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</si>
  <si>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</si>
  <si>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</si>
  <si>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</si>
  <si>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</si>
  <si>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</si>
  <si>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</si>
  <si>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</si>
  <si>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</si>
  <si>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</si>
  <si>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</si>
  <si>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</si>
  <si>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</si>
  <si>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</si>
  <si>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</si>
  <si>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</si>
  <si>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</si>
  <si>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</si>
  <si>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</si>
  <si>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</si>
  <si>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</si>
  <si>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</si>
  <si>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</si>
  <si>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</si>
  <si>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</si>
  <si>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</si>
  <si>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</si>
  <si>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</si>
  <si>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</si>
  <si>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</si>
  <si>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</si>
  <si>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</si>
  <si>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</si>
  <si>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</si>
  <si>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</si>
  <si>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</si>
  <si>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</si>
  <si>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</si>
  <si>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</si>
  <si>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</si>
  <si>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</si>
  <si>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</si>
  <si>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</si>
  <si>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</si>
  <si>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</si>
  <si>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</si>
  <si>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</si>
  <si>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</si>
  <si>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</si>
  <si>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</si>
  <si>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</si>
  <si>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</si>
  <si>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</si>
  <si>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</si>
  <si>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</si>
  <si>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</si>
  <si>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</si>
  <si>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</si>
  <si>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</si>
  <si>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</si>
  <si>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</si>
  <si>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</si>
  <si>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</si>
  <si>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</si>
  <si>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</si>
  <si>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</si>
  <si>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</si>
  <si>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</si>
  <si>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</si>
  <si>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</si>
  <si>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</si>
  <si>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</si>
  <si>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</si>
  <si>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</si>
  <si>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</si>
  <si>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</si>
  <si>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</si>
  <si>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</si>
  <si>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</si>
  <si>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</si>
  <si>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</si>
  <si>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</si>
  <si>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</si>
  <si>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</si>
  <si>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</si>
  <si>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</si>
  <si>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</si>
  <si>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</si>
  <si>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</si>
  <si>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</si>
  <si>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</si>
  <si>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</si>
  <si>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</si>
  <si>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</si>
  <si>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</si>
  <si>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</si>
  <si>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</si>
  <si>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</si>
  <si>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</si>
  <si>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</si>
  <si>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</si>
  <si>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</si>
  <si>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</si>
  <si>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</si>
  <si>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</si>
  <si>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</si>
  <si>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</si>
  <si>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</si>
  <si>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</si>
  <si>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</si>
  <si>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</si>
  <si>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</si>
  <si>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</si>
  <si>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</si>
  <si>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</si>
  <si>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</si>
  <si>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</si>
  <si>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</si>
  <si>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</si>
  <si>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</si>
  <si>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</si>
  <si>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</si>
  <si>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</si>
  <si>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</si>
  <si>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</si>
  <si>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</si>
  <si>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</si>
  <si>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</si>
  <si>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</si>
  <si>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</si>
  <si>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</si>
  <si>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</si>
  <si>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</si>
  <si>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</si>
  <si>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</si>
  <si>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</si>
  <si>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</si>
  <si>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</si>
  <si>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</si>
  <si>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</si>
  <si>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</si>
  <si>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</si>
  <si>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</si>
  <si>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</si>
  <si>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</si>
  <si>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</si>
  <si>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</si>
  <si>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</si>
  <si>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</si>
  <si>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</si>
  <si>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</si>
  <si>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</si>
  <si>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</si>
  <si>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</si>
  <si>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</si>
  <si>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</si>
  <si>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</si>
  <si>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</si>
  <si>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</si>
  <si>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</si>
  <si>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</si>
  <si>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</si>
  <si>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</si>
  <si>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</si>
  <si>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</si>
  <si>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</si>
  <si>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</si>
  <si>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</si>
  <si>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</si>
  <si>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</si>
  <si>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</si>
  <si>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</si>
  <si>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</si>
  <si>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</si>
  <si>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</si>
  <si>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</si>
  <si>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</si>
  <si>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</si>
  <si>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</si>
  <si>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</si>
  <si>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</si>
  <si>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</si>
  <si>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</si>
  <si>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</si>
  <si>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</si>
  <si>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</si>
  <si>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</si>
  <si>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</si>
  <si>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</si>
  <si>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</si>
  <si>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</si>
  <si>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</si>
  <si>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</si>
  <si>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</si>
  <si>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</si>
  <si>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</si>
  <si>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</si>
  <si>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</si>
  <si>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</si>
  <si>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</si>
  <si>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</si>
  <si>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</si>
  <si>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</si>
  <si>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</si>
  <si>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</si>
  <si>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</si>
  <si>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</si>
  <si>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</si>
  <si>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</si>
  <si>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</si>
  <si>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</si>
  <si>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</si>
  <si>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</si>
  <si>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</si>
  <si>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</si>
  <si>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</si>
  <si>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</si>
  <si>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</si>
  <si>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</si>
  <si>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</si>
  <si>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</si>
  <si>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</si>
  <si>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</si>
  <si>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</si>
  <si>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</si>
  <si>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</si>
  <si>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</si>
  <si>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</si>
  <si>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</si>
  <si>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</si>
  <si>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</si>
  <si>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</si>
  <si>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</si>
  <si>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</si>
  <si>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</si>
  <si>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</si>
  <si>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</si>
  <si>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</si>
  <si>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</si>
  <si>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</si>
  <si>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</si>
  <si>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</si>
  <si>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</si>
  <si>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</si>
  <si>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</si>
  <si>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</si>
  <si>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</si>
  <si>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</si>
  <si>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</si>
  <si>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</si>
  <si>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</si>
  <si>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</si>
  <si>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</si>
  <si>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</si>
  <si>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</si>
  <si>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</si>
  <si>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</si>
  <si>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</si>
  <si>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</si>
  <si>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</si>
  <si>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</si>
  <si>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</si>
  <si>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</si>
  <si>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</si>
  <si>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</si>
  <si>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</si>
  <si>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</si>
  <si>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</si>
  <si>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</si>
  <si>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</si>
  <si>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</si>
  <si>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</si>
  <si>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</si>
  <si>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</si>
  <si>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</si>
  <si>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</si>
  <si>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</si>
  <si>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</si>
  <si>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</si>
  <si>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</si>
  <si>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</si>
  <si>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</si>
  <si>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</si>
  <si>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</si>
  <si>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</si>
  <si>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</si>
  <si>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</si>
  <si>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</si>
  <si>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</si>
  <si>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</si>
  <si>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</si>
  <si>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</si>
  <si>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</si>
  <si>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</si>
  <si>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</si>
  <si>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</si>
  <si>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</si>
  <si>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</si>
  <si>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</si>
  <si>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</si>
  <si>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</si>
  <si>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</si>
  <si>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</si>
  <si>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</si>
  <si>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</si>
  <si>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</si>
  <si>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</si>
  <si>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</si>
  <si>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</si>
  <si>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</si>
  <si>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</si>
  <si>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</si>
  <si>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</si>
  <si>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</si>
  <si>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</si>
  <si>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</si>
  <si>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</si>
  <si>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</si>
  <si>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</si>
  <si>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</si>
  <si>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</si>
  <si>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</si>
  <si>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</si>
  <si>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</si>
  <si>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</si>
  <si>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</si>
  <si>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</si>
  <si>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</si>
  <si>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</si>
  <si>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</si>
  <si>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</si>
  <si>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</si>
  <si>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</si>
  <si>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</si>
  <si>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</si>
  <si>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</si>
  <si>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</si>
  <si>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</si>
  <si>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</si>
  <si>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</si>
  <si>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</si>
  <si>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</si>
  <si>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</si>
  <si>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</si>
  <si>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</si>
  <si>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</si>
  <si>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</si>
  <si>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</si>
  <si>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</si>
  <si>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</si>
  <si>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</si>
  <si>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</si>
  <si>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</si>
  <si>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</si>
  <si>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</si>
  <si>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</si>
  <si>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</si>
  <si>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</si>
  <si>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</si>
  <si>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</si>
  <si>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</si>
  <si>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</si>
  <si>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</si>
  <si>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</si>
  <si>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</si>
  <si>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</si>
  <si>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</si>
  <si>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</si>
  <si>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</si>
  <si>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</si>
  <si>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</si>
  <si>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</si>
  <si>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</si>
  <si>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</si>
  <si>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</si>
  <si>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</si>
  <si>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</si>
  <si>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</si>
  <si>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</si>
  <si>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</si>
  <si>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</si>
  <si>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</si>
  <si>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</si>
  <si>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</si>
  <si>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</si>
  <si>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</si>
  <si>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</si>
  <si>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</si>
  <si>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</si>
  <si>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</si>
  <si>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</si>
  <si>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</si>
  <si>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</si>
  <si>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</si>
  <si>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</si>
  <si>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</si>
  <si>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</si>
  <si>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</si>
  <si>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</si>
  <si>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</si>
  <si>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</si>
  <si>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</si>
  <si>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</si>
  <si>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</si>
  <si>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</si>
  <si>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</si>
  <si>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</si>
  <si>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</si>
  <si>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</si>
  <si>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</si>
  <si>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</si>
  <si>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</si>
  <si>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</si>
  <si>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</si>
  <si>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</si>
  <si>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</si>
  <si>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</si>
  <si>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</si>
  <si>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</si>
  <si>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</si>
  <si>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</si>
  <si>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</si>
  <si>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</si>
  <si>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</si>
  <si>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</si>
  <si>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</si>
  <si>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</si>
  <si>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</si>
  <si>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</si>
  <si>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</si>
  <si>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</si>
  <si>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</si>
  <si>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</si>
  <si>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</si>
  <si>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</si>
  <si>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</si>
  <si>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</si>
  <si>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</si>
  <si>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</si>
  <si>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</si>
  <si>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</si>
  <si>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</si>
  <si>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</si>
  <si>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</si>
  <si>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</si>
  <si>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</si>
  <si>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</si>
  <si>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</si>
  <si>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</si>
  <si>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</si>
  <si>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</si>
  <si>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</si>
  <si>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</si>
  <si>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</si>
  <si>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</si>
  <si>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</si>
  <si>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</si>
  <si>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</si>
  <si>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</si>
  <si>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</si>
  <si>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</si>
  <si>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</si>
  <si>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</si>
  <si>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</si>
  <si>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</si>
  <si>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</si>
  <si>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</si>
  <si>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</si>
  <si>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</si>
  <si>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</si>
  <si>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</si>
  <si>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</si>
  <si>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</si>
  <si>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</si>
  <si>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</si>
  <si>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</si>
  <si>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</si>
  <si>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</si>
  <si>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</si>
  <si>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</si>
  <si>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</si>
  <si>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</si>
  <si>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</si>
  <si>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</si>
  <si>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</si>
  <si>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</si>
  <si>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</si>
  <si>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</si>
  <si>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</si>
  <si>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</si>
  <si>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</si>
  <si>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</si>
  <si>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</si>
  <si>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</si>
  <si>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</si>
  <si>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</si>
  <si>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</si>
  <si>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</si>
  <si>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</si>
  <si>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</si>
  <si>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</si>
  <si>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</si>
  <si>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</si>
  <si>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</si>
  <si>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</si>
  <si>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</si>
  <si>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</si>
  <si>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</si>
  <si>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</si>
  <si>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</si>
  <si>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</si>
  <si>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</si>
  <si>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</si>
  <si>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</si>
  <si>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</si>
  <si>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</si>
  <si>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</si>
  <si>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</si>
  <si>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</si>
  <si>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</si>
  <si>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</si>
  <si>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</si>
  <si>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</si>
  <si>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</si>
  <si>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</si>
  <si>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</si>
  <si>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</si>
  <si>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</si>
  <si>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</si>
  <si>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</si>
  <si>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</si>
  <si>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</si>
  <si>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</si>
  <si>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</si>
  <si>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</si>
  <si>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</si>
  <si>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</si>
  <si>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</si>
  <si>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</si>
  <si>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</si>
  <si>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</si>
  <si>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</si>
  <si>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</si>
  <si>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</si>
  <si>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</si>
  <si>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</si>
  <si>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</si>
  <si>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</si>
  <si>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</si>
  <si>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</si>
  <si>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</si>
  <si>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</si>
  <si>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</si>
  <si>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</si>
  <si>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</si>
  <si>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</si>
  <si>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</si>
  <si>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</si>
  <si>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</si>
  <si>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</si>
  <si>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</si>
  <si>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</si>
  <si>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</si>
  <si>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</si>
  <si>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</si>
  <si>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</si>
  <si>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</si>
  <si>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</si>
  <si>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</si>
  <si>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</si>
  <si>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</si>
  <si>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</si>
  <si>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</si>
  <si>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</si>
  <si>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</si>
  <si>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</si>
  <si>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</si>
  <si>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</si>
  <si>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</si>
  <si>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</si>
  <si>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</si>
  <si>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</si>
  <si>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</si>
  <si>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</si>
  <si>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</si>
  <si>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</si>
  <si>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</si>
  <si>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</si>
  <si>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</si>
  <si>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</si>
  <si>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</si>
  <si>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</si>
  <si>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</si>
  <si>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</si>
  <si>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</si>
  <si>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</si>
  <si>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</si>
  <si>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</si>
  <si>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</si>
  <si>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</si>
  <si>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</si>
  <si>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</si>
  <si>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</si>
  <si>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</si>
  <si>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</si>
  <si>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</si>
  <si>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</si>
  <si>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</si>
  <si>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</si>
  <si>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</si>
  <si>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</si>
  <si>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</si>
  <si>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</si>
  <si>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</si>
  <si>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</si>
  <si>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</si>
  <si>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</si>
  <si>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</si>
  <si>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</si>
  <si>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</si>
  <si>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</si>
  <si>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</si>
  <si>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</si>
  <si>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</si>
  <si>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</si>
  <si>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</si>
  <si>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</si>
  <si>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</si>
  <si>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</si>
  <si>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</si>
  <si>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</si>
  <si>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</si>
  <si>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</si>
  <si>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</si>
  <si>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</si>
  <si>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</si>
  <si>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</si>
  <si>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</si>
  <si>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</si>
  <si>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</si>
  <si>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</si>
  <si>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</si>
  <si>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</si>
  <si>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</si>
  <si>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</si>
  <si>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</si>
  <si>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</si>
  <si>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</si>
  <si>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</si>
  <si>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</si>
  <si>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</si>
  <si>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</si>
  <si>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</si>
  <si>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</si>
  <si>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</si>
  <si>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</si>
  <si>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</si>
  <si>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</si>
  <si>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</si>
  <si>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</si>
  <si>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</si>
  <si>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</si>
  <si>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</si>
  <si>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</si>
  <si>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</si>
  <si>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</si>
  <si>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</si>
  <si>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</si>
  <si>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</si>
  <si>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</si>
  <si>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</si>
  <si>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</si>
  <si>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</si>
  <si>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</si>
  <si>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</si>
  <si>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</si>
  <si>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</si>
  <si>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</si>
  <si>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</si>
  <si>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</si>
  <si>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</si>
  <si>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</si>
  <si>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</si>
  <si>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</si>
  <si>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</si>
  <si>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</si>
  <si>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</si>
  <si>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</si>
  <si>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</si>
  <si>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</si>
  <si>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</si>
  <si>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</si>
  <si>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</si>
  <si>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</si>
  <si>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</si>
  <si>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</si>
  <si>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</si>
  <si>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</si>
  <si>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</si>
  <si>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</si>
  <si>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</si>
  <si>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</si>
  <si>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</si>
  <si>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</si>
  <si>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</si>
  <si>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</si>
  <si>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</si>
  <si>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</si>
  <si>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</si>
  <si>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</si>
  <si>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</si>
  <si>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</si>
  <si>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</si>
  <si>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</si>
  <si>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</si>
  <si>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</si>
  <si>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</si>
  <si>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</si>
  <si>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</si>
  <si>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</si>
  <si>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</si>
  <si>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</si>
  <si>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</si>
  <si>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</si>
  <si>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</si>
  <si>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</si>
  <si>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</si>
  <si>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</si>
  <si>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</si>
  <si>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</si>
  <si>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</si>
  <si>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</si>
  <si>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</si>
  <si>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</si>
  <si>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</si>
  <si>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</si>
  <si>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</si>
  <si>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</si>
  <si>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</si>
  <si>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</si>
  <si>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</si>
  <si>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</si>
  <si>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</si>
  <si>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</si>
  <si>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</si>
  <si>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</si>
  <si>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</si>
  <si>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</si>
  <si>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</si>
  <si>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</si>
  <si>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</si>
  <si>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</si>
  <si>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</si>
  <si>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</si>
  <si>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</si>
  <si>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</si>
  <si>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</si>
  <si>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</si>
  <si>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</si>
  <si>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</si>
  <si>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</si>
  <si>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</si>
  <si>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</si>
  <si>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</si>
  <si>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</si>
  <si>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</si>
  <si>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</si>
  <si>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</si>
  <si>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</si>
  <si>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</si>
  <si>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</si>
  <si>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</si>
  <si>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</si>
  <si>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</si>
  <si>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</si>
  <si>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</si>
  <si>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</si>
  <si>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</si>
  <si>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</si>
  <si>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</si>
  <si>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</si>
  <si>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</si>
  <si>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</si>
  <si>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</si>
  <si>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</si>
  <si>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</si>
  <si>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</si>
  <si>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</si>
  <si>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</si>
  <si>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</si>
  <si>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</si>
  <si>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</si>
  <si>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</si>
  <si>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</si>
  <si>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</si>
  <si>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</si>
  <si>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</si>
  <si>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</si>
  <si>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</si>
  <si>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</si>
  <si>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</si>
  <si>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</si>
  <si>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</si>
  <si>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</si>
  <si>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</si>
  <si>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</si>
  <si>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</si>
  <si>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</si>
  <si>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</si>
  <si>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</si>
  <si>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</si>
  <si>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</si>
  <si>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</si>
  <si>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</si>
  <si>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</si>
  <si>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</si>
  <si>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</si>
  <si>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</si>
  <si>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</si>
  <si>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</si>
  <si>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</si>
  <si>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</si>
  <si>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</si>
  <si>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</si>
  <si>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</si>
  <si>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</si>
  <si>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</si>
  <si>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</si>
  <si>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</si>
  <si>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</si>
  <si>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</si>
  <si>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</si>
  <si>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</si>
  <si>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</si>
  <si>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</si>
  <si>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</si>
  <si>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</si>
  <si>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</si>
  <si>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</si>
  <si>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</si>
  <si>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</si>
  <si>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</si>
  <si>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</si>
  <si>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</si>
  <si>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</si>
  <si>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</si>
  <si>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</si>
  <si>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</si>
  <si>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</si>
  <si>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</si>
  <si>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</si>
  <si>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</si>
  <si>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</si>
  <si>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</si>
  <si>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</si>
  <si>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</si>
  <si>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</si>
  <si>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</si>
  <si>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</si>
  <si>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</si>
  <si>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</si>
  <si>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</si>
  <si>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</si>
  <si>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</si>
  <si>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</si>
  <si>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</si>
  <si>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</si>
  <si>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</si>
  <si>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</si>
  <si>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</si>
  <si>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</si>
  <si>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</si>
  <si>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</si>
  <si>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</si>
  <si>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</si>
  <si>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</si>
  <si>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</si>
  <si>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</si>
  <si>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</si>
  <si>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</si>
  <si>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</si>
  <si>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</si>
  <si>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</si>
  <si>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</si>
  <si>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</si>
  <si>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</si>
  <si>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</si>
  <si>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</si>
  <si>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</si>
  <si>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</si>
  <si>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</si>
  <si>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</si>
  <si>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</si>
  <si>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</si>
  <si>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</si>
  <si>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</si>
  <si>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</si>
  <si>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</si>
  <si>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</si>
  <si>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</si>
  <si>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</si>
  <si>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</si>
  <si>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</si>
  <si>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</si>
  <si>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</si>
  <si>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</si>
  <si>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</si>
  <si>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</si>
  <si>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</si>
  <si>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</si>
  <si>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</si>
  <si>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</si>
  <si>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</si>
  <si>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</si>
  <si>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</si>
  <si>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</si>
  <si>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</si>
  <si>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</si>
  <si>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</si>
  <si>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</si>
  <si>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</si>
  <si>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</si>
  <si>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</si>
  <si>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</si>
  <si>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</si>
  <si>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</si>
  <si>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</si>
  <si>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</si>
  <si>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</si>
  <si>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</si>
  <si>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</si>
  <si>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</si>
  <si>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</si>
  <si>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</si>
  <si>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</si>
  <si>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</si>
  <si>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</si>
  <si>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</si>
  <si>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</si>
  <si>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</si>
  <si>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</si>
  <si>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</si>
  <si>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</si>
  <si>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</si>
  <si>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</si>
  <si>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</si>
  <si>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</si>
  <si>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</si>
  <si>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</si>
  <si>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</si>
  <si>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</si>
  <si>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</si>
  <si>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</si>
  <si>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</si>
  <si>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</si>
  <si>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</si>
  <si>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</si>
  <si>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</si>
  <si>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</si>
  <si>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</si>
  <si>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</si>
  <si>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</si>
  <si>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</si>
  <si>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</si>
  <si>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</si>
  <si>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</si>
  <si>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</si>
  <si>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</si>
  <si>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</si>
  <si>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</si>
  <si>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</si>
  <si>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</si>
  <si>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</si>
  <si>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</si>
  <si>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</si>
  <si>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</si>
  <si>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</si>
  <si>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</si>
  <si>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</si>
  <si>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</si>
  <si>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</si>
  <si>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</si>
  <si>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</si>
  <si>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</si>
  <si>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</si>
  <si>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</si>
  <si>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</si>
  <si>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</si>
  <si>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</si>
  <si>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</si>
  <si>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</si>
  <si>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</si>
  <si>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</si>
  <si>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</si>
  <si>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</si>
  <si>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</si>
  <si>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</si>
  <si>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</si>
  <si>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</si>
  <si>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</si>
  <si>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</si>
  <si>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</si>
  <si>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</si>
  <si>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</si>
  <si>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</si>
  <si>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</si>
  <si>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</si>
  <si>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</si>
  <si>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</si>
  <si>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</si>
  <si>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</si>
  <si>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</si>
  <si>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</si>
  <si>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</si>
  <si>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</si>
  <si>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</si>
  <si>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</si>
  <si>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</si>
  <si>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</si>
  <si>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</si>
  <si>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</si>
  <si>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</si>
  <si>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</si>
  <si>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</si>
  <si>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</si>
  <si>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</si>
  <si>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</si>
  <si>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</si>
  <si>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</si>
  <si>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</si>
  <si>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</si>
  <si>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</si>
  <si>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</si>
  <si>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</si>
  <si>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</si>
  <si>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</si>
  <si>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</si>
  <si>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</si>
  <si>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</si>
  <si>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</si>
  <si>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</si>
  <si>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</si>
  <si>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</si>
  <si>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</si>
  <si>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</si>
  <si>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</si>
  <si>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</si>
  <si>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</si>
  <si>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</si>
  <si>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</si>
  <si>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</si>
  <si>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</si>
  <si>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</si>
  <si>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</si>
  <si>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</si>
  <si>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</si>
  <si>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</si>
  <si>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</si>
  <si>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</si>
  <si>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</si>
  <si>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</si>
  <si>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</si>
  <si>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</si>
  <si>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</si>
  <si>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</si>
  <si>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</si>
  <si>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</si>
  <si>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</si>
  <si>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</si>
  <si>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</si>
  <si>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</si>
  <si>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</si>
  <si>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</si>
  <si>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</si>
  <si>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</si>
  <si>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</si>
  <si>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</si>
  <si>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</si>
  <si>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</si>
  <si>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</si>
  <si>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</si>
  <si>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</si>
  <si>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</si>
  <si>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</si>
  <si>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</si>
  <si>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</si>
  <si>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</si>
  <si>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</si>
  <si>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</si>
  <si>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</si>
  <si>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</si>
  <si>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</si>
  <si>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</si>
  <si>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</si>
  <si>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</si>
  <si>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</si>
  <si>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</si>
  <si>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</si>
  <si>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</si>
  <si>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</si>
  <si>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</si>
  <si>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</si>
  <si>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</si>
  <si>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</si>
  <si>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</si>
  <si>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</si>
  <si>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</si>
  <si>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</si>
  <si>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</si>
  <si>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</si>
  <si>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</si>
  <si>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</si>
  <si>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</si>
  <si>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</si>
  <si>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</si>
  <si>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</si>
  <si>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</si>
  <si>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</si>
  <si>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</si>
  <si>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</si>
  <si>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</si>
  <si>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</si>
  <si>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</si>
  <si>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</si>
  <si>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</si>
  <si>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</si>
  <si>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</si>
  <si>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</si>
  <si>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</si>
  <si>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</si>
  <si>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</si>
  <si>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</si>
  <si>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</si>
  <si>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</si>
  <si>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</si>
  <si>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</si>
  <si>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</si>
  <si>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</si>
  <si>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</si>
  <si>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</si>
  <si>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</si>
  <si>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</si>
  <si>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</si>
  <si>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</si>
  <si>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</si>
  <si>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</si>
  <si>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</si>
  <si>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</si>
  <si>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</si>
  <si>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</si>
  <si>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</si>
  <si>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</si>
  <si>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</si>
  <si>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</si>
  <si>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</si>
  <si>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</si>
  <si>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</si>
  <si>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</si>
  <si>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</si>
  <si>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</si>
  <si>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</si>
  <si>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</si>
  <si>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</si>
  <si>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</si>
  <si>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</si>
  <si>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</si>
  <si>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</si>
  <si>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</si>
  <si>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</si>
  <si>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</si>
  <si>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</si>
  <si>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</si>
  <si>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</si>
  <si>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</si>
  <si>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</si>
  <si>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</si>
  <si>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</si>
  <si>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</si>
  <si>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</si>
  <si>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</si>
  <si>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</si>
  <si>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</si>
  <si>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</si>
  <si>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</si>
  <si>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</si>
  <si>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</si>
  <si>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</si>
  <si>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</si>
  <si>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</si>
  <si>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</si>
  <si>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</si>
  <si>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</si>
  <si>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</si>
  <si>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</si>
  <si>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</si>
  <si>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</si>
  <si>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</si>
  <si>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</si>
  <si>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</si>
  <si>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</si>
  <si>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</si>
  <si>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</si>
  <si>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</si>
  <si>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</si>
  <si>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</si>
  <si>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</si>
  <si>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</si>
  <si>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</si>
  <si>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</si>
  <si>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</si>
  <si>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</si>
  <si>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</si>
  <si>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</si>
  <si>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</si>
  <si>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</si>
  <si>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</si>
  <si>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</si>
  <si>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</si>
  <si>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</si>
  <si>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</si>
  <si>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</si>
  <si>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</si>
  <si>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</si>
  <si>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</si>
  <si>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</si>
  <si>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</si>
  <si>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</si>
  <si>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</si>
  <si>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</si>
  <si>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</si>
  <si>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</si>
  <si>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</si>
  <si>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</si>
  <si>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</si>
  <si>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</si>
  <si>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</si>
  <si>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</si>
  <si>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</si>
  <si>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</si>
  <si>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</si>
  <si>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</si>
  <si>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</si>
  <si>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</si>
  <si>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</si>
  <si>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</si>
  <si>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</si>
  <si>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</si>
  <si>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</si>
  <si>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</si>
  <si>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</si>
  <si>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</si>
  <si>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</si>
  <si>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</si>
  <si>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</si>
  <si>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</si>
  <si>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</si>
  <si>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</si>
  <si>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</si>
  <si>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</si>
  <si>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</si>
  <si>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</si>
  <si>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</si>
  <si>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</si>
  <si>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</si>
  <si>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</si>
  <si>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</si>
  <si>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</si>
  <si>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</si>
  <si>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</si>
  <si>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</si>
  <si>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</si>
  <si>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</si>
  <si>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</si>
  <si>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</si>
  <si>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</si>
  <si>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</si>
  <si>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</si>
  <si>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</si>
  <si>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</si>
  <si>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</si>
  <si>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</si>
  <si>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</si>
  <si>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</si>
  <si>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</si>
  <si>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</si>
  <si>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</si>
  <si>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</si>
  <si>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</si>
  <si>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</si>
  <si>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</si>
  <si>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</si>
  <si>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</si>
  <si>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</si>
  <si>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</si>
  <si>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</si>
  <si>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</si>
  <si>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</si>
  <si>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</si>
  <si>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</si>
  <si>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</si>
  <si>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</si>
  <si>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</si>
  <si>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</si>
  <si>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</si>
  <si>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</si>
  <si>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</si>
  <si>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</si>
  <si>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</si>
  <si>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</si>
  <si>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</si>
  <si>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</si>
  <si>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</si>
  <si>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</si>
  <si>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</si>
  <si>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</si>
  <si>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</si>
  <si>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</si>
  <si>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</si>
  <si>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</si>
  <si>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</si>
  <si>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</si>
  <si>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</si>
  <si>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</si>
  <si>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</si>
  <si>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</si>
  <si>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</si>
  <si>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</si>
  <si>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</si>
  <si>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</si>
  <si>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</si>
  <si>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</si>
  <si>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</si>
  <si>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</si>
  <si>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</si>
  <si>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</si>
  <si>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</si>
  <si>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</si>
  <si>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</si>
  <si>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</si>
  <si>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</si>
  <si>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</si>
  <si>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</si>
  <si>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</si>
  <si>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</si>
  <si>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</si>
  <si>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</si>
  <si>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</si>
  <si>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</si>
  <si>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</si>
  <si>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</si>
  <si>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</si>
  <si>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</si>
  <si>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</si>
  <si>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</si>
  <si>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</si>
  <si>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</si>
  <si>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</si>
  <si>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</si>
  <si>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</si>
  <si>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</si>
  <si>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</si>
  <si>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</si>
  <si>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</si>
  <si>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</si>
  <si>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</si>
  <si>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</si>
  <si>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</si>
  <si>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</si>
  <si>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</si>
  <si>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</si>
  <si>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</si>
  <si>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</si>
  <si>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</si>
  <si>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</si>
  <si>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</si>
  <si>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</si>
  <si>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</si>
  <si>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</si>
  <si>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</si>
  <si>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</si>
  <si>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</si>
  <si>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</si>
  <si>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</si>
  <si>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</si>
  <si>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</si>
  <si>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</si>
  <si>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</si>
  <si>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</si>
  <si>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</si>
  <si>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</si>
  <si>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</si>
  <si>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</si>
  <si>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</si>
  <si>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</si>
  <si>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</si>
  <si>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</si>
  <si>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</si>
  <si>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</si>
  <si>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</si>
  <si>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</si>
  <si>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</si>
  <si>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</si>
  <si>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</si>
  <si>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</si>
  <si>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</si>
  <si>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</si>
  <si>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</si>
  <si>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</si>
  <si>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</si>
  <si>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</si>
  <si>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</si>
  <si>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</si>
  <si>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</si>
  <si>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</si>
  <si>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</si>
  <si>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</si>
  <si>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</si>
  <si>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</si>
  <si>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</si>
  <si>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</si>
  <si>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</si>
  <si>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</si>
  <si>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</si>
  <si>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</si>
  <si>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</si>
  <si>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</si>
  <si>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</si>
  <si>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</si>
  <si>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</si>
  <si>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</si>
  <si>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</si>
  <si>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</si>
  <si>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</si>
  <si>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</si>
  <si>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</si>
  <si>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</si>
  <si>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</si>
  <si>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</si>
  <si>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</si>
  <si>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</si>
  <si>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</si>
  <si>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</si>
  <si>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</si>
  <si>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</si>
  <si>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</si>
  <si>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</si>
  <si>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</si>
  <si>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</si>
  <si>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</si>
  <si>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</si>
  <si>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</si>
  <si>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</si>
  <si>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</si>
  <si>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</si>
  <si>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</si>
  <si>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</si>
  <si>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</si>
  <si>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</si>
  <si>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</si>
  <si>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</si>
  <si>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</si>
  <si>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</si>
  <si>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</si>
  <si>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</si>
  <si>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</si>
  <si>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</si>
  <si>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</si>
  <si>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</si>
  <si>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</si>
  <si>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</si>
  <si>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</si>
  <si>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</si>
  <si>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</si>
  <si>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</si>
  <si>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</si>
  <si>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</si>
  <si>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</si>
  <si>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</si>
  <si>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</si>
  <si>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</si>
  <si>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</si>
  <si>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</si>
  <si>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</si>
  <si>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</si>
  <si>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</si>
  <si>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</si>
  <si>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</si>
  <si>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</si>
  <si>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</si>
  <si>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</si>
  <si>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</si>
  <si>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</si>
  <si>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</si>
  <si>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</si>
  <si>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</si>
  <si>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</si>
  <si>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</si>
  <si>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</si>
  <si>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</si>
  <si>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</si>
  <si>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</si>
  <si>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</si>
  <si>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</si>
  <si>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</si>
  <si>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</si>
  <si>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</si>
  <si>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</si>
  <si>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</si>
  <si>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</si>
  <si>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</si>
  <si>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</si>
  <si>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</si>
  <si>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</si>
  <si>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</si>
  <si>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</si>
  <si>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</si>
  <si>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</si>
  <si>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</si>
  <si>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</si>
  <si>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</si>
  <si>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</si>
  <si>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</si>
  <si>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</si>
  <si>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</si>
  <si>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</si>
  <si>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</si>
  <si>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</si>
  <si>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</si>
  <si>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</si>
  <si>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</si>
  <si>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</si>
  <si>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</si>
  <si>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</si>
  <si>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</si>
  <si>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</si>
  <si>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</si>
  <si>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</si>
  <si>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</si>
  <si>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</si>
  <si>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</si>
  <si>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</si>
  <si>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</si>
  <si>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</si>
  <si>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</si>
  <si>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</si>
  <si>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</si>
  <si>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</si>
  <si>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</si>
  <si>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</si>
  <si>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</si>
  <si>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</si>
  <si>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</si>
  <si>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</si>
  <si>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</si>
  <si>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</si>
  <si>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</si>
  <si>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</si>
  <si>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</si>
  <si>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</si>
  <si>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</si>
  <si>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</si>
  <si>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</si>
  <si>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</si>
  <si>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</si>
  <si>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</si>
  <si>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</si>
  <si>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</si>
  <si>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</si>
  <si>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</si>
  <si>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</si>
  <si>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</si>
  <si>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</si>
  <si>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</si>
  <si>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</si>
  <si>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</si>
  <si>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</si>
  <si>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</si>
  <si>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</si>
  <si>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</si>
  <si>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</si>
  <si>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</si>
  <si>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</si>
  <si>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</si>
  <si>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</si>
  <si>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</si>
  <si>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</si>
  <si>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</si>
  <si>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</si>
  <si>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</si>
  <si>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</si>
  <si>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</si>
  <si>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</si>
  <si>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</si>
  <si>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</si>
  <si>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</si>
  <si>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</si>
  <si>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</si>
  <si>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</si>
  <si>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</si>
  <si>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</si>
  <si>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</si>
  <si>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</si>
  <si>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</si>
  <si>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</si>
  <si>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</si>
  <si>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</si>
  <si>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</si>
  <si>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</si>
  <si>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</si>
  <si>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</si>
  <si>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</si>
  <si>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</si>
  <si>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</si>
  <si>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</si>
  <si>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</si>
  <si>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</si>
  <si>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</si>
  <si>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</si>
  <si>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</si>
  <si>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</si>
  <si>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</si>
  <si>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</si>
  <si>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</si>
  <si>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</si>
  <si>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</si>
  <si>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</si>
  <si>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</si>
  <si>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</si>
  <si>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</si>
  <si>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</si>
  <si>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</si>
  <si>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</si>
  <si>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</si>
  <si>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</si>
  <si>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</si>
  <si>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</si>
  <si>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</si>
  <si>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</si>
  <si>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</si>
  <si>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</si>
  <si>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</si>
  <si>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</si>
  <si>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</si>
  <si>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</si>
  <si>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</si>
  <si>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</si>
  <si>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</si>
  <si>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</si>
  <si>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</si>
  <si>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</si>
  <si>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</si>
  <si>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</si>
  <si>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</si>
  <si>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</si>
  <si>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</si>
  <si>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</si>
  <si>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</si>
  <si>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</si>
  <si>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</si>
  <si>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</si>
  <si>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</si>
  <si>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</si>
  <si>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</si>
  <si>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</si>
  <si>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</si>
  <si>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</si>
  <si>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</si>
  <si>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</si>
  <si>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</si>
  <si>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</si>
  <si>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</si>
  <si>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</si>
  <si>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</si>
  <si>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</si>
  <si>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</si>
  <si>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</si>
  <si>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</si>
  <si>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</si>
  <si>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</si>
  <si>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</si>
  <si>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</si>
  <si>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</si>
  <si>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</si>
  <si>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</si>
  <si>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</si>
  <si>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</si>
  <si>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</si>
  <si>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</si>
  <si>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</si>
  <si>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</si>
  <si>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</si>
  <si>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</si>
  <si>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</si>
  <si>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</si>
  <si>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</si>
  <si>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</si>
  <si>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</si>
  <si>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</si>
  <si>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</si>
  <si>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</si>
  <si>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</si>
  <si>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</si>
  <si>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</si>
  <si>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</si>
  <si>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</si>
  <si>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</si>
  <si>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</si>
  <si>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</si>
  <si>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</si>
  <si>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</si>
  <si>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</si>
  <si>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</si>
  <si>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</si>
  <si>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</si>
  <si>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</si>
  <si>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</si>
  <si>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</si>
  <si>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</si>
  <si>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</si>
  <si>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</si>
  <si>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</si>
  <si>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</si>
  <si>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</si>
  <si>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</si>
  <si>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</si>
  <si>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</si>
  <si>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</si>
  <si>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</si>
  <si>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</si>
  <si>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</si>
  <si>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</si>
  <si>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</si>
  <si>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</si>
  <si>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</si>
  <si>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</si>
  <si>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</si>
  <si>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</si>
  <si>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</si>
  <si>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</si>
  <si>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</si>
  <si>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</si>
  <si>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</si>
  <si>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</si>
  <si>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</si>
  <si>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</si>
  <si>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</si>
  <si>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</si>
  <si>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</si>
  <si>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</si>
  <si>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</si>
  <si>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</si>
  <si>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</si>
  <si>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</si>
  <si>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</si>
  <si>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</si>
  <si>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</si>
  <si>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</si>
  <si>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</si>
  <si>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</si>
  <si>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</si>
  <si>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</si>
  <si>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</si>
  <si>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</si>
  <si>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</si>
  <si>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</si>
  <si>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</si>
  <si>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</si>
  <si>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</si>
  <si>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</si>
  <si>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</si>
  <si>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</si>
  <si>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</si>
  <si>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</si>
  <si>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</si>
  <si>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</si>
  <si>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</si>
  <si>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</si>
  <si>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</si>
  <si>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</si>
  <si>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</si>
  <si>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</si>
  <si>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</si>
  <si>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</si>
  <si>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</si>
  <si>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</si>
  <si>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</si>
  <si>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</si>
  <si>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</si>
  <si>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</si>
  <si>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</si>
  <si>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</si>
  <si>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</si>
  <si>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</si>
  <si>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</si>
  <si>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</si>
  <si>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</si>
  <si>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</si>
  <si>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</si>
  <si>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</si>
  <si>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</si>
  <si>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</si>
  <si>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</si>
  <si>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</si>
  <si>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</si>
  <si>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</si>
  <si>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</si>
  <si>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</si>
  <si>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</si>
  <si>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</si>
  <si>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</si>
  <si>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</si>
  <si>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</si>
  <si>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</si>
  <si>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</si>
  <si>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</si>
  <si>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</si>
  <si>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</si>
  <si>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</si>
  <si>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</si>
  <si>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</si>
  <si>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</si>
  <si>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</si>
  <si>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</si>
  <si>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</si>
  <si>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</si>
  <si>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</si>
  <si>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</si>
  <si>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</si>
  <si>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</si>
  <si>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</si>
  <si>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</si>
  <si>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</si>
  <si>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</si>
  <si>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</si>
  <si>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</si>
  <si>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</si>
  <si>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</si>
  <si>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</si>
  <si>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</si>
  <si>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</si>
  <si>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</si>
  <si>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</si>
  <si>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</si>
  <si>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</si>
  <si>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</si>
  <si>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</si>
  <si>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</si>
  <si>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</si>
  <si>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</si>
  <si>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</si>
  <si>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</si>
  <si>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</si>
  <si>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</si>
  <si>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</si>
  <si>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</si>
  <si>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</si>
  <si>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</si>
  <si>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</si>
  <si>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</si>
  <si>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</si>
  <si>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</si>
  <si>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</si>
  <si>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</si>
  <si>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</si>
  <si>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</si>
  <si>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</si>
  <si>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</si>
  <si>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</si>
  <si>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</si>
  <si>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</si>
  <si>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</si>
  <si>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</si>
  <si>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</si>
  <si>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</si>
  <si>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</si>
  <si>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</si>
  <si>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</si>
  <si>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</si>
  <si>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</si>
  <si>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</si>
  <si>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</si>
  <si>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</si>
  <si>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</si>
  <si>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</si>
  <si>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</si>
  <si>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</si>
  <si>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</si>
  <si>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</si>
  <si>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</si>
  <si>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</si>
  <si>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</si>
  <si>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</si>
  <si>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</si>
  <si>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</si>
  <si>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</si>
  <si>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</si>
  <si>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</si>
  <si>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</si>
  <si>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</si>
  <si>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</si>
  <si>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</si>
  <si>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</si>
  <si>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</si>
  <si>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</si>
  <si>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</si>
  <si>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</si>
  <si>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</si>
  <si>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</si>
  <si>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</si>
  <si>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</si>
  <si>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</si>
  <si>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</si>
  <si>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</si>
  <si>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</si>
  <si>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</si>
  <si>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</si>
  <si>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</si>
  <si>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</si>
  <si>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</si>
  <si>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</si>
  <si>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</si>
  <si>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</si>
  <si>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</si>
  <si>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</si>
  <si>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</si>
  <si>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</si>
  <si>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</si>
  <si>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</si>
  <si>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</si>
  <si>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</si>
  <si>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</si>
  <si>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</si>
  <si>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</si>
  <si>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</si>
  <si>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</si>
  <si>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</si>
  <si>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</si>
  <si>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</si>
  <si>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</si>
  <si>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</si>
  <si>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</si>
  <si>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</si>
  <si>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</si>
  <si>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</si>
  <si>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</si>
  <si>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</si>
  <si>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</si>
  <si>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</si>
  <si>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</si>
  <si>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</si>
  <si>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</si>
  <si>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</si>
  <si>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</si>
  <si>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</si>
  <si>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</si>
  <si>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</si>
  <si>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</si>
  <si>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</si>
  <si>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</si>
  <si>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</si>
  <si>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</si>
  <si>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</si>
  <si>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</si>
  <si>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</si>
  <si>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</si>
  <si>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</si>
  <si>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</si>
  <si>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</si>
  <si>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</si>
  <si>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</si>
  <si>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</si>
  <si>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</si>
  <si>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</si>
  <si>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</si>
  <si>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</si>
  <si>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</si>
  <si>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</si>
  <si>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</si>
  <si>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</si>
  <si>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</si>
  <si>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</si>
  <si>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</si>
  <si>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</si>
  <si>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</si>
  <si>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</si>
  <si>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</si>
  <si>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</si>
  <si>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</si>
  <si>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</si>
  <si>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</si>
  <si>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</si>
  <si>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</si>
  <si>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</si>
  <si>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</si>
  <si>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</si>
  <si>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</si>
  <si>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</si>
  <si>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</si>
  <si>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</si>
  <si>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</si>
  <si>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</si>
  <si>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</si>
  <si>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</si>
  <si>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</si>
  <si>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</si>
  <si>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</si>
  <si>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</si>
  <si>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</si>
  <si>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</si>
  <si>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</si>
  <si>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</si>
  <si>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</si>
  <si>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</si>
  <si>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</si>
  <si>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</si>
  <si>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</si>
  <si>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</si>
  <si>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</si>
  <si>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</si>
  <si>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</si>
  <si>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</si>
  <si>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</si>
  <si>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</si>
  <si>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</si>
  <si>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</si>
  <si>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</si>
  <si>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</si>
  <si>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</si>
  <si>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</si>
  <si>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</si>
  <si>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</si>
  <si>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</si>
  <si>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</si>
  <si>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</si>
  <si>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</si>
  <si>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</si>
  <si>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</si>
  <si>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</si>
  <si>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</si>
  <si>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</si>
  <si>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</si>
  <si>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</si>
  <si>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</si>
  <si>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</si>
  <si>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</si>
  <si>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</si>
  <si>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</si>
  <si>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</si>
  <si>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</si>
  <si>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</si>
  <si>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</si>
  <si>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</si>
  <si>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</si>
  <si>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</si>
  <si>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</si>
  <si>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</si>
  <si>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</si>
  <si>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</si>
  <si>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</si>
  <si>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</si>
  <si>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</si>
  <si>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</si>
  <si>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</si>
  <si>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</si>
  <si>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</si>
  <si>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</si>
  <si>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</si>
  <si>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</si>
  <si>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</si>
  <si>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</si>
  <si>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</si>
  <si>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</si>
  <si>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</si>
  <si>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</si>
  <si>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</si>
  <si>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</si>
  <si>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</si>
  <si>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</si>
  <si>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</si>
  <si>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</si>
  <si>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</si>
  <si>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</si>
  <si>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</si>
  <si>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</si>
  <si>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</si>
  <si>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</si>
  <si>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</si>
  <si>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</si>
  <si>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</si>
  <si>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</si>
  <si>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</si>
  <si>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</si>
  <si>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</si>
  <si>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</si>
  <si>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</si>
  <si>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</si>
  <si>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</si>
  <si>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</si>
  <si>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</si>
  <si>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</si>
  <si>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</si>
  <si>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</si>
  <si>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</si>
  <si>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</si>
  <si>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</si>
  <si>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</si>
  <si>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</si>
  <si>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</si>
  <si>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</si>
  <si>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</si>
  <si>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</si>
  <si>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</si>
  <si>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</si>
  <si>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</si>
  <si>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</si>
  <si>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</si>
  <si>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</si>
  <si>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</si>
  <si>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</si>
  <si>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</si>
  <si>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</si>
  <si>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</si>
  <si>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</si>
  <si>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</si>
  <si>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</si>
  <si>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</si>
  <si>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</si>
  <si>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</si>
  <si>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</si>
  <si>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</si>
  <si>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</si>
  <si>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</si>
  <si>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</si>
  <si>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</si>
  <si>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</si>
  <si>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</si>
  <si>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</si>
  <si>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</si>
  <si>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</si>
  <si>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</si>
  <si>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</si>
  <si>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</si>
  <si>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</si>
  <si>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</si>
  <si>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</si>
  <si>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</si>
  <si>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</si>
  <si>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</si>
  <si>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</si>
  <si>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</si>
  <si>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</si>
  <si>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</si>
  <si>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</si>
  <si>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</si>
  <si>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</si>
  <si>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</si>
  <si>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</si>
  <si>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</si>
  <si>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</si>
  <si>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</si>
  <si>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</si>
  <si>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</si>
  <si>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</si>
  <si>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</si>
  <si>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</si>
  <si>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</si>
  <si>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</si>
  <si>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</si>
  <si>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</si>
  <si>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</si>
  <si>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</si>
  <si>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</si>
  <si>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</si>
  <si>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</si>
  <si>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</si>
  <si>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</si>
  <si>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</si>
  <si>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</si>
  <si>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</si>
  <si>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</si>
  <si>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</si>
  <si>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</si>
  <si>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</si>
  <si>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</si>
  <si>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</si>
  <si>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</si>
  <si>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</si>
  <si>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</si>
  <si>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</si>
  <si>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</si>
  <si>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</si>
  <si>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</si>
  <si>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</si>
  <si>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</si>
  <si>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</si>
  <si>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</si>
  <si>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</si>
  <si>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</si>
  <si>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</si>
  <si>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</si>
  <si>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</si>
  <si>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</si>
  <si>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</si>
  <si>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</si>
  <si>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</si>
  <si>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</si>
  <si>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</si>
  <si>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</si>
  <si>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</si>
  <si>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</si>
  <si>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</si>
  <si>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</si>
  <si>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</si>
  <si>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</si>
  <si>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</si>
  <si>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</si>
  <si>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</si>
  <si>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</si>
  <si>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</si>
  <si>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</si>
  <si>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</si>
  <si>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</si>
  <si>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</si>
  <si>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</si>
  <si>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</si>
  <si>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</si>
  <si>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</si>
  <si>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</si>
  <si>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</si>
  <si>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</si>
  <si>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</si>
  <si>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</si>
  <si>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</si>
  <si>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</si>
  <si>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</si>
  <si>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</si>
  <si>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</si>
  <si>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</si>
  <si>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</si>
  <si>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</si>
  <si>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</si>
  <si>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</si>
  <si>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</si>
  <si>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</si>
  <si>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</si>
  <si>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</si>
  <si>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</si>
  <si>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</si>
  <si>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</si>
  <si>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</si>
  <si>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</si>
  <si>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</si>
  <si>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</si>
  <si>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</si>
  <si>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</si>
  <si>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</si>
  <si>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</si>
  <si>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</si>
  <si>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</si>
  <si>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</si>
  <si>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</si>
  <si>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</si>
  <si>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</si>
  <si>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</si>
  <si>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</si>
  <si>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</si>
  <si>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</si>
  <si>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</si>
  <si>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</si>
  <si>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</si>
  <si>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</si>
  <si>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</si>
  <si>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</si>
  <si>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</si>
  <si>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</si>
  <si>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</si>
  <si>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</si>
  <si>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</si>
  <si>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</si>
  <si>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</si>
  <si>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</si>
  <si>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</si>
  <si>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</si>
  <si>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</si>
  <si>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</si>
  <si>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</si>
  <si>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</si>
  <si>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</si>
  <si>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</si>
  <si>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</si>
  <si>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</si>
  <si>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</si>
  <si>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</si>
  <si>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</si>
  <si>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</si>
  <si>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</si>
  <si>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</si>
  <si>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</si>
  <si>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</si>
  <si>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</si>
  <si>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</si>
  <si>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</si>
  <si>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</si>
  <si>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</si>
  <si>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</si>
  <si>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</si>
  <si>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</si>
  <si>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</si>
  <si>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</si>
  <si>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</si>
  <si>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</si>
  <si>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</si>
  <si>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</si>
  <si>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</si>
  <si>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</si>
  <si>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</si>
  <si>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</si>
  <si>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</si>
  <si>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</si>
  <si>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</si>
  <si>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</si>
  <si>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</si>
  <si>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</si>
  <si>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</si>
  <si>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</si>
  <si>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</si>
  <si>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</si>
  <si>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</si>
  <si>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</si>
  <si>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</si>
  <si>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</si>
  <si>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</si>
  <si>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</si>
  <si>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</si>
  <si>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</si>
  <si>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</si>
  <si>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</si>
  <si>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</si>
  <si>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</si>
  <si>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</si>
  <si>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</si>
  <si>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</si>
  <si>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</si>
  <si>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</si>
  <si>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</si>
  <si>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</si>
  <si>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</si>
  <si>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</si>
  <si>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</si>
  <si>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</si>
  <si>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</si>
  <si>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</si>
  <si>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</si>
  <si>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</si>
  <si>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</si>
  <si>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</si>
  <si>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</si>
  <si>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</si>
  <si>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</si>
  <si>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</si>
  <si>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</si>
  <si>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</si>
  <si>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</si>
  <si>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</si>
  <si>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</si>
  <si>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</si>
  <si>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</si>
  <si>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</si>
  <si>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</si>
  <si>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</si>
  <si>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</si>
  <si>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</si>
  <si>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</si>
  <si>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</si>
  <si>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</si>
  <si>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</si>
  <si>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</si>
  <si>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</si>
  <si>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</si>
  <si>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</si>
  <si>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</si>
  <si>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</si>
  <si>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</si>
  <si>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</si>
  <si>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</si>
  <si>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</si>
  <si>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</si>
  <si>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</si>
  <si>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</si>
  <si>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</si>
  <si>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</si>
  <si>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</si>
  <si>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</si>
  <si>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</si>
  <si>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</si>
  <si>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</si>
  <si>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</si>
  <si>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</si>
  <si>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</si>
  <si>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</si>
  <si>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</si>
  <si>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</si>
  <si>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</si>
  <si>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</si>
  <si>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</si>
  <si>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</si>
  <si>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</si>
  <si>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</si>
  <si>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</si>
  <si>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</si>
  <si>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</si>
  <si>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</si>
  <si>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</si>
  <si>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</si>
  <si>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</si>
  <si>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</si>
  <si>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</si>
  <si>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</si>
  <si>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</si>
  <si>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</si>
  <si>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</si>
  <si>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</si>
  <si>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</si>
  <si>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</si>
  <si>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</si>
  <si>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</si>
  <si>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</si>
  <si>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</si>
  <si>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</si>
  <si>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</si>
  <si>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</si>
  <si>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</si>
  <si>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</si>
  <si>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</si>
  <si>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</si>
  <si>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</si>
  <si>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</si>
  <si>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</si>
  <si>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</si>
  <si>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</si>
  <si>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</si>
  <si>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</si>
  <si>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</si>
  <si>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</si>
  <si>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</si>
  <si>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</si>
  <si>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</si>
  <si>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</si>
  <si>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</si>
  <si>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</si>
  <si>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</si>
  <si>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</si>
  <si>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</si>
  <si>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</si>
  <si>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</si>
  <si>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</si>
  <si>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</si>
  <si>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</si>
  <si>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</si>
  <si>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</si>
  <si>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</si>
  <si>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</si>
  <si>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</si>
  <si>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</si>
  <si>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</si>
  <si>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</si>
  <si>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</si>
  <si>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</si>
  <si>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</si>
  <si>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</si>
  <si>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</si>
  <si>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</si>
  <si>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</si>
  <si>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</si>
  <si>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</si>
  <si>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</si>
  <si>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</si>
  <si>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</si>
  <si>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</si>
  <si>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</si>
  <si>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</si>
  <si>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</si>
  <si>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</si>
  <si>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</si>
  <si>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</si>
  <si>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</si>
  <si>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</si>
  <si>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</si>
  <si>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</si>
  <si>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</si>
  <si>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</si>
  <si>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</si>
  <si>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</si>
  <si>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</si>
  <si>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</si>
  <si>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</si>
  <si>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</si>
  <si>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</si>
  <si>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</si>
  <si>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</si>
  <si>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</si>
  <si>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</si>
  <si>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</si>
  <si>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</si>
  <si>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</si>
  <si>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</si>
  <si>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</si>
  <si>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</si>
  <si>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</si>
  <si>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</si>
  <si>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</si>
  <si>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</si>
  <si>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</si>
  <si>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</si>
  <si>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</si>
  <si>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</si>
  <si>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</si>
  <si>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</si>
  <si>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</si>
  <si>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</si>
  <si>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</si>
  <si>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</si>
  <si>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</si>
  <si>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</si>
  <si>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</si>
  <si>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</si>
  <si>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</si>
  <si>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</si>
  <si>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</si>
  <si>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</si>
  <si>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</si>
  <si>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</si>
  <si>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</si>
  <si>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</si>
  <si>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</si>
  <si>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</si>
  <si>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</si>
  <si>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</si>
  <si>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</si>
  <si>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</si>
  <si>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</si>
  <si>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</si>
  <si>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</si>
  <si>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</si>
  <si>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</si>
  <si>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</si>
  <si>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</si>
  <si>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</si>
  <si>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</si>
  <si>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</si>
  <si>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</si>
  <si>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</si>
  <si>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</si>
  <si>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</si>
  <si>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</si>
  <si>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</si>
  <si>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</si>
  <si>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</si>
  <si>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</si>
  <si>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</si>
  <si>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</si>
  <si>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</si>
  <si>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</si>
  <si>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</si>
  <si>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</si>
  <si>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</si>
  <si>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</si>
  <si>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</si>
  <si>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</si>
  <si>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</si>
  <si>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</si>
  <si>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</si>
  <si>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</si>
  <si>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</si>
  <si>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</si>
  <si>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</si>
  <si>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</si>
  <si>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</si>
  <si>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</si>
  <si>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</si>
  <si>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</si>
  <si>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</si>
  <si>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</si>
  <si>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</si>
  <si>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</si>
  <si>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</si>
  <si>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</si>
  <si>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</si>
  <si>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</si>
  <si>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</si>
  <si>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</si>
  <si>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</si>
  <si>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</si>
  <si>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</si>
  <si>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</si>
  <si>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</si>
  <si>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</si>
  <si>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</si>
  <si>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</si>
  <si>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</si>
  <si>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</si>
  <si>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</si>
  <si>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</si>
  <si>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</si>
  <si>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</si>
  <si>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</si>
  <si>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</si>
  <si>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</si>
  <si>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</si>
  <si>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</si>
  <si>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</si>
  <si>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</si>
  <si>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</si>
  <si>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</si>
  <si>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</si>
  <si>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</si>
  <si>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</si>
  <si>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</si>
  <si>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</si>
  <si>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</si>
  <si>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</si>
  <si>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</si>
  <si>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</si>
  <si>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</si>
  <si>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</si>
  <si>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</si>
  <si>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</si>
  <si>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</si>
  <si>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</si>
  <si>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</si>
  <si>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</si>
  <si>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</si>
  <si>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</si>
  <si>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</si>
  <si>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</si>
  <si>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</si>
  <si>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</si>
  <si>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</si>
  <si>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</si>
  <si>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</si>
  <si>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</si>
  <si>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</si>
  <si>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</si>
  <si>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</si>
  <si>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</si>
  <si>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</si>
  <si>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</si>
  <si>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</si>
  <si>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</si>
  <si>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</si>
  <si>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</si>
  <si>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</si>
  <si>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</si>
  <si>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</si>
  <si>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</si>
  <si>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</si>
  <si>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</si>
  <si>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</si>
  <si>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</si>
  <si>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</si>
  <si>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</si>
  <si>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</si>
  <si>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</si>
  <si>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</si>
  <si>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</si>
  <si>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</si>
  <si>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</si>
  <si>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</si>
  <si>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</si>
  <si>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</si>
  <si>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</si>
  <si>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</si>
  <si>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</si>
  <si>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</si>
  <si>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</si>
  <si>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</si>
  <si>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</si>
  <si>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</si>
  <si>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</si>
  <si>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</si>
  <si>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</si>
  <si>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</si>
  <si>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</si>
  <si>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</si>
  <si>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</si>
  <si>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</si>
  <si>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</si>
  <si>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</si>
  <si>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</si>
  <si>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</si>
  <si>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</si>
  <si>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</si>
  <si>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</si>
  <si>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</si>
  <si>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</si>
  <si>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</si>
  <si>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</si>
  <si>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</si>
  <si>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</si>
  <si>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</si>
  <si>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</si>
  <si>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</si>
  <si>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</si>
  <si>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</si>
  <si>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</si>
  <si>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</si>
  <si>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</si>
  <si>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</si>
  <si>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</si>
  <si>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</si>
  <si>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</si>
  <si>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</si>
  <si>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</si>
  <si>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</si>
  <si>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</si>
  <si>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</si>
  <si>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</si>
  <si>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</si>
  <si>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</si>
  <si>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</si>
  <si>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</si>
  <si>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</si>
  <si>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</si>
  <si>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</si>
  <si>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</si>
  <si>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</si>
  <si>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</si>
  <si>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</si>
  <si>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</si>
  <si>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</si>
  <si>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</si>
  <si>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</si>
  <si>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</si>
  <si>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</si>
  <si>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</si>
  <si>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</si>
  <si>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</si>
  <si>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</si>
  <si>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</si>
  <si>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</si>
  <si>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</si>
  <si>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</si>
  <si>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</si>
  <si>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</si>
  <si>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</si>
  <si>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</si>
  <si>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</si>
  <si>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</si>
  <si>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</si>
  <si>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</si>
  <si>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</si>
  <si>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</si>
  <si>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</si>
  <si>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</si>
  <si>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</si>
  <si>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</si>
  <si>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</si>
  <si>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</si>
  <si>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</si>
  <si>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</si>
  <si>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</si>
  <si>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</si>
  <si>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</si>
  <si>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</si>
  <si>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</si>
  <si>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</si>
  <si>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</si>
  <si>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</si>
  <si>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</si>
  <si>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</si>
  <si>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</si>
  <si>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</si>
  <si>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</si>
  <si>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</si>
  <si>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</si>
  <si>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</si>
  <si>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</si>
  <si>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</si>
  <si>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</si>
  <si>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</si>
  <si>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</si>
  <si>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</si>
  <si>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</si>
  <si>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</si>
  <si>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</si>
  <si>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</si>
  <si>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</si>
  <si>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</si>
  <si>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</si>
  <si>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</si>
  <si>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</si>
  <si>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</si>
  <si>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</si>
  <si>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</si>
  <si>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</si>
  <si>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</si>
  <si>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</si>
  <si>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</si>
  <si>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</si>
  <si>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</si>
  <si>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</si>
  <si>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</si>
  <si>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</si>
  <si>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</si>
  <si>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</si>
  <si>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</si>
  <si>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</si>
  <si>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</si>
  <si>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</si>
  <si>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</si>
  <si>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</si>
  <si>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</si>
  <si>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</si>
  <si>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</si>
  <si>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</si>
  <si>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</si>
  <si>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</si>
  <si>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</si>
  <si>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</si>
  <si>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</si>
  <si>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</si>
  <si>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</si>
  <si>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</si>
  <si>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</si>
  <si>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</si>
  <si>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</si>
  <si>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</si>
  <si>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</si>
  <si>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</si>
  <si>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</si>
  <si>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</si>
  <si>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</si>
  <si>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</si>
  <si>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</si>
  <si>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</si>
  <si>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</si>
  <si>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</si>
  <si>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</si>
  <si>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</si>
  <si>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</si>
  <si>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</si>
  <si>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</si>
  <si>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</si>
  <si>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</si>
  <si>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</si>
  <si>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</si>
  <si>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</si>
  <si>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</si>
  <si>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</si>
  <si>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</si>
  <si>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</si>
  <si>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</si>
  <si>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</si>
  <si>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</si>
  <si>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</si>
  <si>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</si>
  <si>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</si>
  <si>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</si>
  <si>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</si>
  <si>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</si>
  <si>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</si>
  <si>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</si>
  <si>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</si>
  <si>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</si>
  <si>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</si>
  <si>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</si>
  <si>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</si>
  <si>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</si>
  <si>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</si>
  <si>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</si>
  <si>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</si>
  <si>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</si>
  <si>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</si>
  <si>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</si>
  <si>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</si>
  <si>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</si>
  <si>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</si>
  <si>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</si>
  <si>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</si>
  <si>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</si>
  <si>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</si>
  <si>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</si>
  <si>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</si>
  <si>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</si>
  <si>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</si>
  <si>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</si>
  <si>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</si>
  <si>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</si>
  <si>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</si>
  <si>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</si>
  <si>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</si>
  <si>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</si>
  <si>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</si>
  <si>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</si>
  <si>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</si>
  <si>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</si>
  <si>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</si>
  <si>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</si>
  <si>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</si>
  <si>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</si>
  <si>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</si>
  <si>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</si>
  <si>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</si>
  <si>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</si>
  <si>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</si>
  <si>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</si>
  <si>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</si>
  <si>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</si>
  <si>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</si>
  <si>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</si>
  <si>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</si>
  <si>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</si>
  <si>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</si>
  <si>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</si>
  <si>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</si>
  <si>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</si>
  <si>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</si>
  <si>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</si>
  <si>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</si>
  <si>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</si>
  <si>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</si>
  <si>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</si>
  <si>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</si>
  <si>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</si>
  <si>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</si>
  <si>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</si>
  <si>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</si>
  <si>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</si>
  <si>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</si>
  <si>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</si>
  <si>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</si>
  <si>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</si>
  <si>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</si>
  <si>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</si>
  <si>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</si>
  <si>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</si>
  <si>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</si>
  <si>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</si>
  <si>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</si>
  <si>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</si>
  <si>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</si>
  <si>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</si>
  <si>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</si>
  <si>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</si>
  <si>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</si>
  <si>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</si>
  <si>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</si>
  <si>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</si>
  <si>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</si>
  <si>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</si>
  <si>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</si>
  <si>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</si>
  <si>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</si>
  <si>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</si>
  <si>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</si>
  <si>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</si>
  <si>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</si>
  <si>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</si>
  <si>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</si>
  <si>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</si>
  <si>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</si>
  <si>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</si>
  <si>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</si>
  <si>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</si>
  <si>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</si>
  <si>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</si>
  <si>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</si>
  <si>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</si>
  <si>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</si>
  <si>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</si>
  <si>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</si>
  <si>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</si>
  <si>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</si>
  <si>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</si>
  <si>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</si>
  <si>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</si>
  <si>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</si>
  <si>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</si>
  <si>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</si>
  <si>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</si>
  <si>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</si>
  <si>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</si>
  <si>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</si>
  <si>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</si>
  <si>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</si>
  <si>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</si>
  <si>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</si>
  <si>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</si>
  <si>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</si>
  <si>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</si>
  <si>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</si>
  <si>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</si>
  <si>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</si>
  <si>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</si>
  <si>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</si>
  <si>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</si>
  <si>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</si>
  <si>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</si>
  <si>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</si>
  <si>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</si>
  <si>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</si>
  <si>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</si>
  <si>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</si>
  <si>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</si>
  <si>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</si>
  <si>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</si>
  <si>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</si>
  <si>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</si>
  <si>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</si>
  <si>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</si>
  <si>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</si>
  <si>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</si>
  <si>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</si>
  <si>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</si>
  <si>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</si>
  <si>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</si>
  <si>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</si>
  <si>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</si>
  <si>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</si>
  <si>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</si>
  <si>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</si>
  <si>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</si>
  <si>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</si>
  <si>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</si>
  <si>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</si>
  <si>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</si>
  <si>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</si>
  <si>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</si>
  <si>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</si>
  <si>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</si>
  <si>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</si>
  <si>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</si>
  <si>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</si>
  <si>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</si>
  <si>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</si>
  <si>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</si>
  <si>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</si>
  <si>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</si>
  <si>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</si>
  <si>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</si>
  <si>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</si>
  <si>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</si>
  <si>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</si>
  <si>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</si>
  <si>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</si>
  <si>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</si>
  <si>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</si>
  <si>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</si>
  <si>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</si>
  <si>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</si>
  <si>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</si>
  <si>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</si>
  <si>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</si>
  <si>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</si>
  <si>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</si>
  <si>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</si>
  <si>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</si>
  <si>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</si>
  <si>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</si>
  <si>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</si>
  <si>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</si>
  <si>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</si>
  <si>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</si>
  <si>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</si>
  <si>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</si>
  <si>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</si>
  <si>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</si>
  <si>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</si>
  <si>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</si>
  <si>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</si>
  <si>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</si>
  <si>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</si>
  <si>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</si>
  <si>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</si>
  <si>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</si>
  <si>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</si>
  <si>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</si>
  <si>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</si>
  <si>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</si>
  <si>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</si>
  <si>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</si>
  <si>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</si>
  <si>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</si>
  <si>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</si>
  <si>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</si>
  <si>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</si>
  <si>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</si>
  <si>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</si>
  <si>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</si>
  <si>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</si>
  <si>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</si>
  <si>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</si>
  <si>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</si>
  <si>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</si>
  <si>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</si>
  <si>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</si>
  <si>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</si>
  <si>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</si>
  <si>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</si>
  <si>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</si>
  <si>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</si>
  <si>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</si>
  <si>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</si>
  <si>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</si>
  <si>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</si>
  <si>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</si>
  <si>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</si>
  <si>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</si>
  <si>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</si>
  <si>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</si>
  <si>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</si>
  <si>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</si>
  <si>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</si>
  <si>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</si>
  <si>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</si>
  <si>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</si>
  <si>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</si>
  <si>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</si>
  <si>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</si>
  <si>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</si>
  <si>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</si>
  <si>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</si>
  <si>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</si>
  <si>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</si>
  <si>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</si>
  <si>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</si>
  <si>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</si>
  <si>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</si>
  <si>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</si>
  <si>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</si>
  <si>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</si>
  <si>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</si>
  <si>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</si>
  <si>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</si>
  <si>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</si>
  <si>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</si>
  <si>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</si>
  <si>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</si>
  <si>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</si>
  <si>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</si>
  <si>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</si>
  <si>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</si>
  <si>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</si>
  <si>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</si>
  <si>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</si>
  <si>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</si>
  <si>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</si>
  <si>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</si>
  <si>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</si>
  <si>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</si>
  <si>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</si>
  <si>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</si>
  <si>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</si>
  <si>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</si>
  <si>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</si>
  <si>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</si>
  <si>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</si>
  <si>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</si>
  <si>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</si>
  <si>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</si>
  <si>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</si>
  <si>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</si>
  <si>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</si>
  <si>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</si>
  <si>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</si>
  <si>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</si>
  <si>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</si>
  <si>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</si>
  <si>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</si>
  <si>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</si>
  <si>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</si>
  <si>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</si>
  <si>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</si>
  <si>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</si>
  <si>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</si>
  <si>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</si>
  <si>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</si>
  <si>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</si>
  <si>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</si>
  <si>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</si>
  <si>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</si>
  <si>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</si>
  <si>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</si>
  <si>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</si>
  <si>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</si>
  <si>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</si>
  <si>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</si>
  <si>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</si>
  <si>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</si>
  <si>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</si>
  <si>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</si>
  <si>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</si>
  <si>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</si>
  <si>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</si>
  <si>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</si>
  <si>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</si>
  <si>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</si>
  <si>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</si>
  <si>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</si>
  <si>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</si>
  <si>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</si>
  <si>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</si>
  <si>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</si>
  <si>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</si>
  <si>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</si>
  <si>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</si>
  <si>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</si>
  <si>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</si>
  <si>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</si>
  <si>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</si>
  <si>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</si>
  <si>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</si>
  <si>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</si>
  <si>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</si>
  <si>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</si>
  <si>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</si>
  <si>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</si>
  <si>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</si>
  <si>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</si>
  <si>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</si>
  <si>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</si>
  <si>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</si>
  <si>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</si>
  <si>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</si>
  <si>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</si>
  <si>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</si>
  <si>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</si>
  <si>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</si>
  <si>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</si>
  <si>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</si>
  <si>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</si>
  <si>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</si>
  <si>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</si>
  <si>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</si>
  <si>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</si>
  <si>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</si>
  <si>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</si>
  <si>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</si>
  <si>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</si>
  <si>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</si>
  <si>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</si>
  <si>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</si>
  <si>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</si>
  <si>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</si>
  <si>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</si>
  <si>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</si>
  <si>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</si>
  <si>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</si>
  <si>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</si>
  <si>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</si>
  <si>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</si>
  <si>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</si>
  <si>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</si>
  <si>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</si>
  <si>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</si>
  <si>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</si>
  <si>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</si>
  <si>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</si>
  <si>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</si>
  <si>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</si>
  <si>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</si>
  <si>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</si>
  <si>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</si>
  <si>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</si>
  <si>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</si>
  <si>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</si>
  <si>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</si>
  <si>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</si>
  <si>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</si>
  <si>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</si>
  <si>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</si>
  <si>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</si>
  <si>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</si>
  <si>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</si>
  <si>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</si>
  <si>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</si>
  <si>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</si>
  <si>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</si>
  <si>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</si>
  <si>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</si>
  <si>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</si>
  <si>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</si>
  <si>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</si>
  <si>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</si>
  <si>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</si>
  <si>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</si>
  <si>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</si>
  <si>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</si>
  <si>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</si>
  <si>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</si>
  <si>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</si>
  <si>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</si>
  <si>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</si>
  <si>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</si>
  <si>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</si>
  <si>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</si>
  <si>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</si>
  <si>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</si>
  <si>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</si>
  <si>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</si>
  <si>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</si>
  <si>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</si>
  <si>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</si>
  <si>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</si>
  <si>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</si>
  <si>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</si>
  <si>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</si>
  <si>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</si>
  <si>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</si>
  <si>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</si>
  <si>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</si>
  <si>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</si>
  <si>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</si>
  <si>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</si>
  <si>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</si>
  <si>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</si>
  <si>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</si>
  <si>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</si>
  <si>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</si>
  <si>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</si>
  <si>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</si>
  <si>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</si>
  <si>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</si>
  <si>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</si>
  <si>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</si>
  <si>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</si>
  <si>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</si>
  <si>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</si>
  <si>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</si>
  <si>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</si>
  <si>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</si>
  <si>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</si>
  <si>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</si>
  <si>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</si>
  <si>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</si>
  <si>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</si>
  <si>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</si>
  <si>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</si>
  <si>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</si>
  <si>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</si>
  <si>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</si>
  <si>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</si>
  <si>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</si>
  <si>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</si>
  <si>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</si>
  <si>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</si>
  <si>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</si>
  <si>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</si>
  <si>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</si>
  <si>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</si>
  <si>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</si>
  <si>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</si>
  <si>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</si>
  <si>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</si>
  <si>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</si>
  <si>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</si>
  <si>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</si>
  <si>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</si>
  <si>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</si>
  <si>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</si>
  <si>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</si>
  <si>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</si>
  <si>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</si>
  <si>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</si>
  <si>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</si>
  <si>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</si>
  <si>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</si>
  <si>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</si>
  <si>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</si>
  <si>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</si>
  <si>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</si>
  <si>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</si>
  <si>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</si>
  <si>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</si>
  <si>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</si>
  <si>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</si>
  <si>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</si>
  <si>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</si>
  <si>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</si>
  <si>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</si>
  <si>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</si>
  <si>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</si>
  <si>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</si>
  <si>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</si>
  <si>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</si>
  <si>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</si>
  <si>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</si>
  <si>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</si>
  <si>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</si>
  <si>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</si>
  <si>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</si>
  <si>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</si>
  <si>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</si>
  <si>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</si>
  <si>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</si>
  <si>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</si>
  <si>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</si>
  <si>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</si>
  <si>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</si>
  <si>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</si>
  <si>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</si>
  <si>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</si>
  <si>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</si>
  <si>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</si>
  <si>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</si>
  <si>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</si>
  <si>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</si>
  <si>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</si>
  <si>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</si>
  <si>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</si>
  <si>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</si>
  <si>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</si>
  <si>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</si>
  <si>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</si>
  <si>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</si>
  <si>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</si>
  <si>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</si>
  <si>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</si>
  <si>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</si>
  <si>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</si>
  <si>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</si>
  <si>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</si>
  <si>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</si>
  <si>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</si>
  <si>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</si>
  <si>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</si>
  <si>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</si>
  <si>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</si>
  <si>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</si>
  <si>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</si>
  <si>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</si>
  <si>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</si>
  <si>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</si>
  <si>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</si>
  <si>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</si>
  <si>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</si>
  <si>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</si>
  <si>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</si>
  <si>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</si>
  <si>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</si>
  <si>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</si>
  <si>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</si>
  <si>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</si>
  <si>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</si>
  <si>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</si>
  <si>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</si>
  <si>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</si>
  <si>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</si>
  <si>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</si>
  <si>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</si>
  <si>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</si>
  <si>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</si>
  <si>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</si>
  <si>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</si>
  <si>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</si>
  <si>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</si>
  <si>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</si>
  <si>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</si>
  <si>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</si>
  <si>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</si>
  <si>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</si>
  <si>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</si>
  <si>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</si>
  <si>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</si>
  <si>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</si>
  <si>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</si>
  <si>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</si>
  <si>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</si>
  <si>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</si>
  <si>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</si>
  <si>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</si>
  <si>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</si>
  <si>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</si>
  <si>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</si>
  <si>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</si>
  <si>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</si>
  <si>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</si>
  <si>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</si>
  <si>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</si>
  <si>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</si>
  <si>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</si>
  <si>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</si>
  <si>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</si>
  <si>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</si>
  <si>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</si>
  <si>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</si>
  <si>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</si>
  <si>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</si>
  <si>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</si>
  <si>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</si>
  <si>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</si>
  <si>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</si>
  <si>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</si>
  <si>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</si>
  <si>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</si>
  <si>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</si>
  <si>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</si>
  <si>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</si>
  <si>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</si>
  <si>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</si>
  <si>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</si>
  <si>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</si>
  <si>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</si>
  <si>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</si>
  <si>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</si>
  <si>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</si>
  <si>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</si>
  <si>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</si>
  <si>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</si>
  <si>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</si>
  <si>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</si>
  <si>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</si>
  <si>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</si>
  <si>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</si>
  <si>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</si>
  <si>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</si>
  <si>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</si>
  <si>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</si>
  <si>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</si>
  <si>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</si>
  <si>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</si>
  <si>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</si>
  <si>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</si>
  <si>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</si>
  <si>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</si>
  <si>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</si>
  <si>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</si>
  <si>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</si>
  <si>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</si>
  <si>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</si>
  <si>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</si>
  <si>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</si>
  <si>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</si>
  <si>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</si>
  <si>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</si>
  <si>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</si>
  <si>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</si>
  <si>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</si>
  <si>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</si>
  <si>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</si>
  <si>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</si>
  <si>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</si>
  <si>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</si>
  <si>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</si>
  <si>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</si>
  <si>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</si>
  <si>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</si>
  <si>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</si>
  <si>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</si>
  <si>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</si>
  <si>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</si>
  <si>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</si>
  <si>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</si>
  <si>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</si>
  <si>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</si>
  <si>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</si>
  <si>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</si>
  <si>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</si>
  <si>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</si>
  <si>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</si>
  <si>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</si>
  <si>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</si>
  <si>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</si>
  <si>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</si>
  <si>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</si>
  <si>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</si>
  <si>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</si>
  <si>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</si>
  <si>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</si>
  <si>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</si>
  <si>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</si>
  <si>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</si>
  <si>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</si>
  <si>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</si>
  <si>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</si>
  <si>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</si>
  <si>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</si>
  <si>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</si>
  <si>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</si>
  <si>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</si>
  <si>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</si>
  <si>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</si>
  <si>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</si>
  <si>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</si>
  <si>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</si>
  <si>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</si>
  <si>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</si>
  <si>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</si>
  <si>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</si>
  <si>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</si>
  <si>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</si>
  <si>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</si>
  <si>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</si>
  <si>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</si>
  <si>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</si>
  <si>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</si>
  <si>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</si>
  <si>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</si>
  <si>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</si>
  <si>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</si>
  <si>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</si>
  <si>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</si>
  <si>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</si>
  <si>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</si>
  <si>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</si>
  <si>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</si>
  <si>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</si>
  <si>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</si>
  <si>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</si>
  <si>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</si>
  <si>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</si>
  <si>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</si>
  <si>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</si>
  <si>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</si>
  <si>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</si>
  <si>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</si>
  <si>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</si>
  <si>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</si>
  <si>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</si>
  <si>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</si>
  <si>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</si>
  <si>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</si>
  <si>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</si>
  <si>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</si>
  <si>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</si>
  <si>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</si>
  <si>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</si>
  <si>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</si>
  <si>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</si>
  <si>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</si>
  <si>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</si>
  <si>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</si>
  <si>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</si>
  <si>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</si>
  <si>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</si>
  <si>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</si>
  <si>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</si>
  <si>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</si>
  <si>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</si>
  <si>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</si>
  <si>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</si>
  <si>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</si>
  <si>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</si>
  <si>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</si>
  <si>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</si>
  <si>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</si>
  <si>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</si>
  <si>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</si>
  <si>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</si>
  <si>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</si>
  <si>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</si>
  <si>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</si>
  <si>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</si>
  <si>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</si>
  <si>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</si>
  <si>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</si>
  <si>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</si>
  <si>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</si>
  <si>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</si>
  <si>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</si>
  <si>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</si>
  <si>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</si>
  <si>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</si>
  <si>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</si>
  <si>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</si>
  <si>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</si>
  <si>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</si>
  <si>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</si>
  <si>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</si>
  <si>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</si>
  <si>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</si>
  <si>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</si>
  <si>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</si>
  <si>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</si>
  <si>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</si>
  <si>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</si>
  <si>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</si>
  <si>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</si>
  <si>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</si>
  <si>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</si>
  <si>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</si>
  <si>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</si>
  <si>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</si>
  <si>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</si>
  <si>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</si>
  <si>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</si>
  <si>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</si>
  <si>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</si>
  <si>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</si>
  <si>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</si>
  <si>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</si>
  <si>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</si>
  <si>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</si>
  <si>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</si>
  <si>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</si>
  <si>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</si>
  <si>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</si>
  <si>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</si>
  <si>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</si>
  <si>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</si>
  <si>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</si>
  <si>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</si>
  <si>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</si>
  <si>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</si>
  <si>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</si>
  <si>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</si>
  <si>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</si>
  <si>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</si>
  <si>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</si>
  <si>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</si>
  <si>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</si>
  <si>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</si>
  <si>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</si>
  <si>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</si>
  <si>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</si>
  <si>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</si>
  <si>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</si>
  <si>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</si>
  <si>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</si>
  <si>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</si>
  <si>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</si>
  <si>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</si>
  <si>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</si>
  <si>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</si>
  <si>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</si>
  <si>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</si>
  <si>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</si>
  <si>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</si>
  <si>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</si>
  <si>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</si>
  <si>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</si>
  <si>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</si>
  <si>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</si>
  <si>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</si>
  <si>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</si>
  <si>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</si>
  <si>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</si>
  <si>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</si>
  <si>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</si>
  <si>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</si>
  <si>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</si>
  <si>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</si>
  <si>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</si>
  <si>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</si>
  <si>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</si>
  <si>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</si>
  <si>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</si>
  <si>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</si>
  <si>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</si>
  <si>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</si>
  <si>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</si>
  <si>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</si>
  <si>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</si>
  <si>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</si>
  <si>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</si>
  <si>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</si>
  <si>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</si>
  <si>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</si>
  <si>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</si>
  <si>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</si>
  <si>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</si>
  <si>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</si>
  <si>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</si>
  <si>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</si>
  <si>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</si>
  <si>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</si>
  <si>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</si>
  <si>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</si>
  <si>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</si>
  <si>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</si>
  <si>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</si>
  <si>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</si>
  <si>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</si>
  <si>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</si>
  <si>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</si>
  <si>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</si>
  <si>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</si>
  <si>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</si>
  <si>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</si>
  <si>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</si>
  <si>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</si>
  <si>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</si>
  <si>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</si>
  <si>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</si>
  <si>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</si>
  <si>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</si>
  <si>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</si>
  <si>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</si>
  <si>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</si>
  <si>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</si>
  <si>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</si>
  <si>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</si>
  <si>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</si>
  <si>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</si>
  <si>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</si>
  <si>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</si>
  <si>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</si>
  <si>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</si>
  <si>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</si>
  <si>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</si>
  <si>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</si>
  <si>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</si>
  <si>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</si>
  <si>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</si>
  <si>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</si>
  <si>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</si>
  <si>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</si>
  <si>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</si>
  <si>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</si>
  <si>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</si>
  <si>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</si>
  <si>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</si>
  <si>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</si>
  <si>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</si>
  <si>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</si>
  <si>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</si>
  <si>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</si>
  <si>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</si>
  <si>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</si>
  <si>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</si>
  <si>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</si>
  <si>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</si>
  <si>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</si>
  <si>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</si>
  <si>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</si>
  <si>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</si>
  <si>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</si>
  <si>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</si>
  <si>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</si>
  <si>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</si>
  <si>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</si>
  <si>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</si>
  <si>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</si>
  <si>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</si>
  <si>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</si>
  <si>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</si>
  <si>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</si>
  <si>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</si>
  <si>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</si>
  <si>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</si>
  <si>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</si>
  <si>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</si>
  <si>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</si>
  <si>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</si>
  <si>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</si>
  <si>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</si>
  <si>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</si>
  <si>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</si>
  <si>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</si>
  <si>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</si>
  <si>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</si>
  <si>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</si>
  <si>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</si>
  <si>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</si>
  <si>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</si>
  <si>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</si>
  <si>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</si>
  <si>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</si>
  <si>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</si>
  <si>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</si>
  <si>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</si>
  <si>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</si>
  <si>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</si>
  <si>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</si>
  <si>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</si>
  <si>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</si>
  <si>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</si>
  <si>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</si>
  <si>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</si>
  <si>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</si>
  <si>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</si>
  <si>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</si>
  <si>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</si>
  <si>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</si>
  <si>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</si>
  <si>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</si>
  <si>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</si>
  <si>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</si>
  <si>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</si>
  <si>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</si>
  <si>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</si>
  <si>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</si>
  <si>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</si>
  <si>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</si>
  <si>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</si>
  <si>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</si>
  <si>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</si>
  <si>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</si>
  <si>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</si>
  <si>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</si>
  <si>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</si>
  <si>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</si>
  <si>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</si>
  <si>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</si>
  <si>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</si>
  <si>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</si>
  <si>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</si>
  <si>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</si>
  <si>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</si>
  <si>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</si>
  <si>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</si>
  <si>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</si>
  <si>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</si>
  <si>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</si>
  <si>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</si>
  <si>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</si>
  <si>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</si>
  <si>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</si>
  <si>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</si>
  <si>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</si>
  <si>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</si>
  <si>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</si>
  <si>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</si>
  <si>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</si>
  <si>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</si>
  <si>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</si>
  <si>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</si>
  <si>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</si>
  <si>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</si>
  <si>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</si>
  <si>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</si>
  <si>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</si>
  <si>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</si>
  <si>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</si>
  <si>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</si>
  <si>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</si>
  <si>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</si>
  <si>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</si>
  <si>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</si>
  <si>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</si>
  <si>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</si>
  <si>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</si>
  <si>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</si>
  <si>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</si>
  <si>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</si>
  <si>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</si>
  <si>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</si>
  <si>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</si>
  <si>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</si>
  <si>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</si>
  <si>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</si>
  <si>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</si>
  <si>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</si>
  <si>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</si>
  <si>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</si>
  <si>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</si>
  <si>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</si>
  <si>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</si>
  <si>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</si>
  <si>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</si>
  <si>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</si>
  <si>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</si>
  <si>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</si>
  <si>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</si>
  <si>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</si>
  <si>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</si>
  <si>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</si>
  <si>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</si>
  <si>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</si>
  <si>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</si>
  <si>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</si>
  <si>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</si>
  <si>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</si>
  <si>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</si>
  <si>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</si>
  <si>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</si>
  <si>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</si>
  <si>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</si>
  <si>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</si>
  <si>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</si>
  <si>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</si>
  <si>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</si>
  <si>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</si>
  <si>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</si>
  <si>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</si>
  <si>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</si>
  <si>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</si>
  <si>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</si>
  <si>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</si>
  <si>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</si>
  <si>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</si>
  <si>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</si>
  <si>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</si>
  <si>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</si>
  <si>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</si>
  <si>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</si>
  <si>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</si>
  <si>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</si>
  <si>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</si>
  <si>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</si>
  <si>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</si>
  <si>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</si>
  <si>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</si>
  <si>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</si>
  <si>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</si>
  <si>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</si>
  <si>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</si>
  <si>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</si>
  <si>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</si>
  <si>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</si>
  <si>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</si>
  <si>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</si>
  <si>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</si>
  <si>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</si>
  <si>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</si>
  <si>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</si>
  <si>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</si>
  <si>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</si>
  <si>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</si>
  <si>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</si>
  <si>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</si>
  <si>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</si>
  <si>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</si>
  <si>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</si>
  <si>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</si>
  <si>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</si>
  <si>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</si>
  <si>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</si>
  <si>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</si>
  <si>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</si>
  <si>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</si>
  <si>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</si>
  <si>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</si>
  <si>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</si>
  <si>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</si>
  <si>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</si>
  <si>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</si>
  <si>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</si>
  <si>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</si>
  <si>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</si>
  <si>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</si>
  <si>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</si>
  <si>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</si>
  <si>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</si>
  <si>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</si>
  <si>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</si>
  <si>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</si>
  <si>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</si>
  <si>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</si>
  <si>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</si>
  <si>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</si>
  <si>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</si>
  <si>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</si>
  <si>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</si>
  <si>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</si>
  <si>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</si>
  <si>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</si>
  <si>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</si>
  <si>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</si>
  <si>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</si>
  <si>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</si>
  <si>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</si>
  <si>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</si>
  <si>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</si>
  <si>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</si>
  <si>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</si>
  <si>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</si>
  <si>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</si>
  <si>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</si>
  <si>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</si>
  <si>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</si>
  <si>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</si>
  <si>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</si>
  <si>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</si>
  <si>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</si>
  <si>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</si>
  <si>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</si>
  <si>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</si>
  <si>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</si>
  <si>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</si>
  <si>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</si>
  <si>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</si>
  <si>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</si>
  <si>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</si>
  <si>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</si>
  <si>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</si>
  <si>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</si>
  <si>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</si>
  <si>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</si>
  <si>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</si>
  <si>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</si>
  <si>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</si>
  <si>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</si>
  <si>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</si>
  <si>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</si>
  <si>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</si>
  <si>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</si>
  <si>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</si>
  <si>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</si>
  <si>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</si>
  <si>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</si>
  <si>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</si>
  <si>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</si>
  <si>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</si>
  <si>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</si>
  <si>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</si>
  <si>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</si>
  <si>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</si>
  <si>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</si>
  <si>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</si>
  <si>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</si>
  <si>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</si>
  <si>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</si>
  <si>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</si>
  <si>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</si>
  <si>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</si>
  <si>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</si>
  <si>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</si>
  <si>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</si>
  <si>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</si>
  <si>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</si>
  <si>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</si>
  <si>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</si>
  <si>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</si>
  <si>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</si>
  <si>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</si>
  <si>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</si>
  <si>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</si>
  <si>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</si>
  <si>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</si>
  <si>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</si>
  <si>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</si>
  <si>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</si>
  <si>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</si>
  <si>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</si>
  <si>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</si>
  <si>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</si>
  <si>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</si>
  <si>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</si>
  <si>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</si>
  <si>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</si>
  <si>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</si>
  <si>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</si>
  <si>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</si>
  <si>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</si>
  <si>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</si>
  <si>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</si>
  <si>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</si>
  <si>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</si>
  <si>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</si>
  <si>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</si>
  <si>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</si>
  <si>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</si>
  <si>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</si>
  <si>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</si>
  <si>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</si>
  <si>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</si>
  <si>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</si>
  <si>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</si>
  <si>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</si>
  <si>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</si>
  <si>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</si>
  <si>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</si>
  <si>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</si>
  <si>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</si>
  <si>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</si>
  <si>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</si>
  <si>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</si>
  <si>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</si>
  <si>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</si>
  <si>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</si>
  <si>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</si>
  <si>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</si>
  <si>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</si>
  <si>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</si>
  <si>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</si>
  <si>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</si>
  <si>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</si>
  <si>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</si>
  <si>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</si>
  <si>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</si>
  <si>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</si>
  <si>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</si>
  <si>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</si>
  <si>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</si>
  <si>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</si>
  <si>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</si>
  <si>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</si>
  <si>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</si>
  <si>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</si>
  <si>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</si>
  <si>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</si>
  <si>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</si>
  <si>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</si>
  <si>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</si>
  <si>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</si>
  <si>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</si>
  <si>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</si>
  <si>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</si>
  <si>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</si>
  <si>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</si>
  <si>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</si>
  <si>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</si>
  <si>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</si>
  <si>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</si>
  <si>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</si>
  <si>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</si>
  <si>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</si>
  <si>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</si>
  <si>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</si>
  <si>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</si>
  <si>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</si>
  <si>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</si>
  <si>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</si>
  <si>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</si>
  <si>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</si>
  <si>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</si>
  <si>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</si>
  <si>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</si>
  <si>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</si>
  <si>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</si>
  <si>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</si>
  <si>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</si>
  <si>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</si>
  <si>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</si>
  <si>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</si>
  <si>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</si>
  <si>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</si>
  <si>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</si>
  <si>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</si>
  <si>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</si>
  <si>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</si>
  <si>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</si>
  <si>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</si>
  <si>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</si>
  <si>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</si>
  <si>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</si>
  <si>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</si>
  <si>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</si>
  <si>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</si>
  <si>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</si>
  <si>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</si>
  <si>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</si>
  <si>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</si>
  <si>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</si>
  <si>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</si>
  <si>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</si>
  <si>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</si>
  <si>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</si>
  <si>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</si>
  <si>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</si>
  <si>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</si>
  <si>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</si>
  <si>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</si>
  <si>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</si>
  <si>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</si>
  <si>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</si>
  <si>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</si>
  <si>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</si>
  <si>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</si>
  <si>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</si>
  <si>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</si>
  <si>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</si>
  <si>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</si>
  <si>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</si>
  <si>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</si>
  <si>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</si>
  <si>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</si>
  <si>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</si>
  <si>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</si>
  <si>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</si>
  <si>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</si>
  <si>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</si>
  <si>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</si>
  <si>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</si>
  <si>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</si>
  <si>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</si>
  <si>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</si>
  <si>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</si>
  <si>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</si>
  <si>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</si>
  <si>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</si>
  <si>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</si>
  <si>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</si>
  <si>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</si>
  <si>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</si>
  <si>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</si>
  <si>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</si>
  <si>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</si>
  <si>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</si>
  <si>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</si>
  <si>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</si>
  <si>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</si>
  <si>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</si>
  <si>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</si>
  <si>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</si>
  <si>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</si>
  <si>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</si>
  <si>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</si>
  <si>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</si>
  <si>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</si>
  <si>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</si>
  <si>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</si>
  <si>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</si>
  <si>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</si>
  <si>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</si>
  <si>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</si>
  <si>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</si>
  <si>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</si>
  <si>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</si>
  <si>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</si>
  <si>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</si>
  <si>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</si>
  <si>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</si>
  <si>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</si>
  <si>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</si>
  <si>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</si>
  <si>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</si>
  <si>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</si>
  <si>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</si>
  <si>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</si>
  <si>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</si>
  <si>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</si>
  <si>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</si>
  <si>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</si>
  <si>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</si>
  <si>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</si>
  <si>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</si>
  <si>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</si>
  <si>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</si>
  <si>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</si>
  <si>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</si>
  <si>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</si>
  <si>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</si>
  <si>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</si>
  <si>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</si>
  <si>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</si>
  <si>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</si>
  <si>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</si>
  <si>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</si>
  <si>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</si>
  <si>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</si>
  <si>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</si>
  <si>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</si>
  <si>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</si>
  <si>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</si>
  <si>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</si>
  <si>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</si>
  <si>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</si>
  <si>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</si>
  <si>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</si>
  <si>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</si>
  <si>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</si>
  <si>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</si>
  <si>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</si>
  <si>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</si>
  <si>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</si>
  <si>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</si>
  <si>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</si>
  <si>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</si>
  <si>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</si>
  <si>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</si>
  <si>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</si>
  <si>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</si>
  <si>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</si>
  <si>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</si>
  <si>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</si>
  <si>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</si>
  <si>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</si>
  <si>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</si>
  <si>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</si>
  <si>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</si>
  <si>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</si>
  <si>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</si>
  <si>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</si>
  <si>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</si>
  <si>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</si>
  <si>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</si>
  <si>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</si>
  <si>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</si>
  <si>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</si>
  <si>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</si>
  <si>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</si>
  <si>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</si>
  <si>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</si>
  <si>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</si>
  <si>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</si>
  <si>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</si>
  <si>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</si>
  <si>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</si>
  <si>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</si>
  <si>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</si>
  <si>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</si>
  <si>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</si>
  <si>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</si>
  <si>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</si>
  <si>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</si>
  <si>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</si>
  <si>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</si>
  <si>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</si>
  <si>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</si>
  <si>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</si>
  <si>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</si>
  <si>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</si>
  <si>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</si>
  <si>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</si>
  <si>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</si>
  <si>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</si>
  <si>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</si>
  <si>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</si>
  <si>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</si>
  <si>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</si>
  <si>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</si>
  <si>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</si>
  <si>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</si>
  <si>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</si>
  <si>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</si>
  <si>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</si>
  <si>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</si>
  <si>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</si>
  <si>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</si>
  <si>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</si>
  <si>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</si>
  <si>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</si>
  <si>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</si>
  <si>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</si>
  <si>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</si>
  <si>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</si>
  <si>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</si>
  <si>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</si>
  <si>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</si>
  <si>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</si>
  <si>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</si>
  <si>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</si>
  <si>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</si>
  <si>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</si>
  <si>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</si>
  <si>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</si>
  <si>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</si>
  <si>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</si>
  <si>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</si>
  <si>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</si>
  <si>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</si>
  <si>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</si>
  <si>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</si>
  <si>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</si>
  <si>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</si>
  <si>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</si>
  <si>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</si>
  <si>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</si>
  <si>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</si>
  <si>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</si>
  <si>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</si>
  <si>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</si>
  <si>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</si>
  <si>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</si>
  <si>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</si>
  <si>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</si>
  <si>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</si>
  <si>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</si>
  <si>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</si>
  <si>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</si>
  <si>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</si>
  <si>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</si>
  <si>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</si>
  <si>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</si>
  <si>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</si>
  <si>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</si>
  <si>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</si>
  <si>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</si>
  <si>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</si>
  <si>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</si>
  <si>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</si>
  <si>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</si>
  <si>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</si>
  <si>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</si>
  <si>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</si>
  <si>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</si>
  <si>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</si>
  <si>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</si>
  <si>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</si>
  <si>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</si>
  <si>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</si>
  <si>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</si>
  <si>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</si>
  <si>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</si>
  <si>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</si>
  <si>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</si>
  <si>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</si>
  <si>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</si>
  <si>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</si>
  <si>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</si>
  <si>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</si>
  <si>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</si>
  <si>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</si>
  <si>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</si>
  <si>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</si>
  <si>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</si>
  <si>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</si>
  <si>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</si>
  <si>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</si>
  <si>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</si>
  <si>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</si>
  <si>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</si>
  <si>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</si>
  <si>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</si>
  <si>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</si>
  <si>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</si>
  <si>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</si>
  <si>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</si>
  <si>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</si>
  <si>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</si>
  <si>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</si>
  <si>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</si>
  <si>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</si>
  <si>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</si>
  <si>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</si>
  <si>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</si>
  <si>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</si>
  <si>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</si>
  <si>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</si>
  <si>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</si>
  <si>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</si>
  <si>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</si>
  <si>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</si>
  <si>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</si>
  <si>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</si>
  <si>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</si>
  <si>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</si>
  <si>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</si>
  <si>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</si>
  <si>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</si>
  <si>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</si>
  <si>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</si>
  <si>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</si>
  <si>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</si>
  <si>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</si>
  <si>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</si>
  <si>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</si>
  <si>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</si>
  <si>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</si>
  <si>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</si>
  <si>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</si>
  <si>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</si>
  <si>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</si>
  <si>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</si>
  <si>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</si>
  <si>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</si>
  <si>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</si>
  <si>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</si>
  <si>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</si>
  <si>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</si>
  <si>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</si>
  <si>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</si>
  <si>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</si>
  <si>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</si>
  <si>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</si>
  <si>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</si>
  <si>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</si>
  <si>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</si>
  <si>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</si>
  <si>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</si>
  <si>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</si>
  <si>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</si>
  <si>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</si>
  <si>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</si>
  <si>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</si>
  <si>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</si>
  <si>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</si>
  <si>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</si>
  <si>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</si>
  <si>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</si>
  <si>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</si>
  <si>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</si>
  <si>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</si>
  <si>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</si>
  <si>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</si>
  <si>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</si>
  <si>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</si>
  <si>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</si>
  <si>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</si>
  <si>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</si>
  <si>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</si>
  <si>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</si>
  <si>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</si>
  <si>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</si>
  <si>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</si>
  <si>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</si>
  <si>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</si>
  <si>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</si>
  <si>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</si>
  <si>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</si>
  <si>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</si>
  <si>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</si>
  <si>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</si>
  <si>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</si>
  <si>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</si>
  <si>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</si>
  <si>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</si>
  <si>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</si>
  <si>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</si>
  <si>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</si>
  <si>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</si>
  <si>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</si>
  <si>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</si>
  <si>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</si>
  <si>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</si>
  <si>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</si>
  <si>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</si>
  <si>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</si>
  <si>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</si>
  <si>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</si>
  <si>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</si>
  <si>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</si>
  <si>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</si>
  <si>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</si>
  <si>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</si>
  <si>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</si>
  <si>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</si>
  <si>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</si>
  <si>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</si>
  <si>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</si>
  <si>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</si>
  <si>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</si>
  <si>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</si>
  <si>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</si>
  <si>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</si>
  <si>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</si>
  <si>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</si>
  <si>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</si>
  <si>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</si>
  <si>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</si>
  <si>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</si>
  <si>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</si>
  <si>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</si>
  <si>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</si>
  <si>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</si>
  <si>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</si>
  <si>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</si>
  <si>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</si>
  <si>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</si>
  <si>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</si>
  <si>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</si>
  <si>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</si>
  <si>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</si>
  <si>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</si>
  <si>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</si>
  <si>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</si>
  <si>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</si>
  <si>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</si>
  <si>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</si>
  <si>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</si>
  <si>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</si>
  <si>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</si>
  <si>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</si>
  <si>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</si>
  <si>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</si>
  <si>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</si>
  <si>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</si>
  <si>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</si>
  <si>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</si>
  <si>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</si>
  <si>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</si>
  <si>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</si>
  <si>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</si>
  <si>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</si>
  <si>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</si>
  <si>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</si>
  <si>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</si>
  <si>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</si>
  <si>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</si>
  <si>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</si>
  <si>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</si>
  <si>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</si>
  <si>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</si>
  <si>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</si>
  <si>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</si>
  <si>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</si>
  <si>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</si>
  <si>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</si>
  <si>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</si>
  <si>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</si>
  <si>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</si>
  <si>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</si>
  <si>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</si>
  <si>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</si>
  <si>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</si>
  <si>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</si>
  <si>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</si>
  <si>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</si>
  <si>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</si>
  <si>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</si>
  <si>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</si>
  <si>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</si>
  <si>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</si>
  <si>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</si>
  <si>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</si>
  <si>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</si>
  <si>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</si>
  <si>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</si>
  <si>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</si>
  <si>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</si>
  <si>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</si>
  <si>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</si>
  <si>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</si>
  <si>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</si>
  <si>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</si>
  <si>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</si>
  <si>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</si>
  <si>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</si>
  <si>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</si>
  <si>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</si>
  <si>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</si>
  <si>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</si>
  <si>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</si>
  <si>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</si>
  <si>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</si>
  <si>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</si>
  <si>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</si>
  <si>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</si>
  <si>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</si>
  <si>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</si>
  <si>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</si>
  <si>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</si>
  <si>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</si>
  <si>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</si>
  <si>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</si>
  <si>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</si>
  <si>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</si>
  <si>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</si>
  <si>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</si>
  <si>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</si>
  <si>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</si>
  <si>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</si>
  <si>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</si>
  <si>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</si>
  <si>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</si>
  <si>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</si>
  <si>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</si>
  <si>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</si>
  <si>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</si>
  <si>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</si>
  <si>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</si>
  <si>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</si>
  <si>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</si>
  <si>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</si>
  <si>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</si>
  <si>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</si>
  <si>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</si>
  <si>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</si>
  <si>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</si>
  <si>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</si>
  <si>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</si>
  <si>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</si>
  <si>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</si>
  <si>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</si>
  <si>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</si>
  <si>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</si>
  <si>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</si>
  <si>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</si>
  <si>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</si>
  <si>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</si>
  <si>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</si>
  <si>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</si>
  <si>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</si>
  <si>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</si>
  <si>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</si>
  <si>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</si>
  <si>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</si>
  <si>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</si>
  <si>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</si>
  <si>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</si>
  <si>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</si>
  <si>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</si>
  <si>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</si>
  <si>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</si>
  <si>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</si>
  <si>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</si>
  <si>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</si>
  <si>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</si>
  <si>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</si>
  <si>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</si>
  <si>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</si>
  <si>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</si>
  <si>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</si>
  <si>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</si>
  <si>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</si>
  <si>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</si>
  <si>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</si>
  <si>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</si>
  <si>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</si>
  <si>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</si>
  <si>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</si>
  <si>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</si>
  <si>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</si>
  <si>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</si>
  <si>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</si>
  <si>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</si>
  <si>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</si>
  <si>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</si>
  <si>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</si>
  <si>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</si>
  <si>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</si>
  <si>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</si>
  <si>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</si>
  <si>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</si>
  <si>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</si>
  <si>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</si>
  <si>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</si>
  <si>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</si>
  <si>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</si>
  <si>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</si>
  <si>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</si>
  <si>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</si>
  <si>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</si>
  <si>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</si>
  <si>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</si>
  <si>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</si>
  <si>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</si>
  <si>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</si>
  <si>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</si>
  <si>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</si>
  <si>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</si>
  <si>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</si>
  <si>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</si>
  <si>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</si>
  <si>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</si>
  <si>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</si>
  <si>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</si>
  <si>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</si>
  <si>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</si>
  <si>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</si>
  <si>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</si>
  <si>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</si>
  <si>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</si>
  <si>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</si>
  <si>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</si>
  <si>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</si>
  <si>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</si>
  <si>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</si>
  <si>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</si>
  <si>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</si>
  <si>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</si>
  <si>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</si>
  <si>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</si>
  <si>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</si>
  <si>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</si>
  <si>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</si>
  <si>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</si>
  <si>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</si>
  <si>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</si>
  <si>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</si>
  <si>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</si>
  <si>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</si>
  <si>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</si>
  <si>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</si>
  <si>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</si>
  <si>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</si>
  <si>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</si>
  <si>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</si>
  <si>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</si>
  <si>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</si>
  <si>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</si>
  <si>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</si>
  <si>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</si>
  <si>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</si>
  <si>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</si>
  <si>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</si>
  <si>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</si>
  <si>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</si>
  <si>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</si>
  <si>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</si>
  <si>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</si>
  <si>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</si>
  <si>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</si>
  <si>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</si>
  <si>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</si>
  <si>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</si>
  <si>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</si>
  <si>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</si>
  <si>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</si>
  <si>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</si>
  <si>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</si>
  <si>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</si>
  <si>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</si>
  <si>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</si>
  <si>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</si>
  <si>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</si>
  <si>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</si>
  <si>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</si>
  <si>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</si>
  <si>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</si>
  <si>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</si>
  <si>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</si>
  <si>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</si>
  <si>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</si>
  <si>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</si>
  <si>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</si>
  <si>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</si>
  <si>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</si>
  <si>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</si>
  <si>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</si>
  <si>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</si>
  <si>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</si>
  <si>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</si>
  <si>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</si>
  <si>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</si>
  <si>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</si>
  <si>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</si>
  <si>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</si>
  <si>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</si>
  <si>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</si>
  <si>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</si>
  <si>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</si>
  <si>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</si>
  <si>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</si>
  <si>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</si>
  <si>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</si>
  <si>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</si>
  <si>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</si>
  <si>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</si>
  <si>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</si>
  <si>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</si>
  <si>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</si>
  <si>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</si>
  <si>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</si>
  <si>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</si>
  <si>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</si>
  <si>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</si>
  <si>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</si>
  <si>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</si>
  <si>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</si>
  <si>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</si>
  <si>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</si>
  <si>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</si>
  <si>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</si>
  <si>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</si>
  <si>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</si>
  <si>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</si>
  <si>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</si>
  <si>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</si>
  <si>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</si>
  <si>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</si>
  <si>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</si>
  <si>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</si>
  <si>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</si>
  <si>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</si>
  <si>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</si>
  <si>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</si>
  <si>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</si>
  <si>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</si>
  <si>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</si>
  <si>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</si>
  <si>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</si>
  <si>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</si>
  <si>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</si>
  <si>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</si>
  <si>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</si>
  <si>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</si>
  <si>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</si>
  <si>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</si>
  <si>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</si>
  <si>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</si>
  <si>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</si>
  <si>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</si>
  <si>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</si>
  <si>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</si>
  <si>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</si>
  <si>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</si>
  <si>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</si>
  <si>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</si>
  <si>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</si>
  <si>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</si>
  <si>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</si>
  <si>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</si>
  <si>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</si>
  <si>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</si>
  <si>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</si>
  <si>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</si>
  <si>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</si>
  <si>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</si>
  <si>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</si>
  <si>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</si>
  <si>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</si>
  <si>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</si>
  <si>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</si>
  <si>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</si>
  <si>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</si>
  <si>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</si>
  <si>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</si>
  <si>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</si>
  <si>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</si>
  <si>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</si>
  <si>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</si>
  <si>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</si>
  <si>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</si>
  <si>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</si>
  <si>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</si>
  <si>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</si>
  <si>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</si>
  <si>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</si>
  <si>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</si>
  <si>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</si>
  <si>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</si>
  <si>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</si>
  <si>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</si>
  <si>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</si>
  <si>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</si>
  <si>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</si>
  <si>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</si>
  <si>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</si>
  <si>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</si>
  <si>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</si>
  <si>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</si>
  <si>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</si>
  <si>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</si>
  <si>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</si>
  <si>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</si>
  <si>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</si>
  <si>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</si>
  <si>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</si>
  <si>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</si>
  <si>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</si>
  <si>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</si>
  <si>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</si>
  <si>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</si>
  <si>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</si>
  <si>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</si>
  <si>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</si>
  <si>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</si>
  <si>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</si>
  <si>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</si>
  <si>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</si>
  <si>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</si>
  <si>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</si>
  <si>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</si>
  <si>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</si>
  <si>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</si>
  <si>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</si>
  <si>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</si>
  <si>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</si>
  <si>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</si>
  <si>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</si>
  <si>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</si>
  <si>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</si>
  <si>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</si>
  <si>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</si>
  <si>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</si>
  <si>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</si>
  <si>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</si>
  <si>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</si>
  <si>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</si>
  <si>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</si>
  <si>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</si>
  <si>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</si>
  <si>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</si>
  <si>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</si>
  <si>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</si>
  <si>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</si>
  <si>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</si>
  <si>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</si>
  <si>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</si>
  <si>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</si>
  <si>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</si>
  <si>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</si>
  <si>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</si>
  <si>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</si>
  <si>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</si>
  <si>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</si>
  <si>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</si>
  <si>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</si>
  <si>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</si>
  <si>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</si>
  <si>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</si>
  <si>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</si>
  <si>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</si>
  <si>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</si>
  <si>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</si>
  <si>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</si>
  <si>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</si>
  <si>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</si>
  <si>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</si>
  <si>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</si>
  <si>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</si>
  <si>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</si>
  <si>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</si>
  <si>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</si>
  <si>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</si>
  <si>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</si>
  <si>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</si>
  <si>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</si>
  <si>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</si>
  <si>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</si>
  <si>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</si>
  <si>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</si>
  <si>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</si>
  <si>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</si>
  <si>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</si>
  <si>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</si>
  <si>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</si>
  <si>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</si>
  <si>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</si>
  <si>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</si>
  <si>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</si>
  <si>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</si>
  <si>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</si>
  <si>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</si>
  <si>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</si>
  <si>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</si>
  <si>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</si>
  <si>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</si>
  <si>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</si>
  <si>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</si>
  <si>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</si>
  <si>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</si>
  <si>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</si>
  <si>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</si>
  <si>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</si>
  <si>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</si>
  <si>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</si>
  <si>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</si>
  <si>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</si>
  <si>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</si>
  <si>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</si>
  <si>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</si>
  <si>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</si>
  <si>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</si>
  <si>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</si>
  <si>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</si>
  <si>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</si>
  <si>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</si>
  <si>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</si>
  <si>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</si>
  <si>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</si>
  <si>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</si>
  <si>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</si>
  <si>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</si>
  <si>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</si>
  <si>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</si>
  <si>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</si>
  <si>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</si>
  <si>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</si>
  <si>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</si>
  <si>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</si>
  <si>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</si>
  <si>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</si>
  <si>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</si>
  <si>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</si>
  <si>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</si>
  <si>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</si>
  <si>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</si>
  <si>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</si>
  <si>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</si>
  <si>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</si>
  <si>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</si>
  <si>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</si>
  <si>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</si>
  <si>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</si>
  <si>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</si>
  <si>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</si>
  <si>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</si>
  <si>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</si>
  <si>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</si>
  <si>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</si>
  <si>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</si>
  <si>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</si>
  <si>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</si>
  <si>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</si>
  <si>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</si>
  <si>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</si>
  <si>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</si>
  <si>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</si>
  <si>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</si>
  <si>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</si>
  <si>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</si>
  <si>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</si>
  <si>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</si>
  <si>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</si>
  <si>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</si>
  <si>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</si>
  <si>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</si>
  <si>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</si>
  <si>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</si>
  <si>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</si>
  <si>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</si>
  <si>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</si>
  <si>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</si>
  <si>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</si>
  <si>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</si>
  <si>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</si>
  <si>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</si>
  <si>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</si>
  <si>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</si>
  <si>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</si>
  <si>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</si>
  <si>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</si>
  <si>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</si>
  <si>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</si>
  <si>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</si>
  <si>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</si>
  <si>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</si>
  <si>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</si>
  <si>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</si>
  <si>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</si>
  <si>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</si>
  <si>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</si>
  <si>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</si>
  <si>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</si>
  <si>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</si>
  <si>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</si>
  <si>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</si>
  <si>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</si>
  <si>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</si>
  <si>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</si>
  <si>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</si>
  <si>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</si>
  <si>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</si>
  <si>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</si>
  <si>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</si>
  <si>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</si>
  <si>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</si>
  <si>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</si>
  <si>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</si>
  <si>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</si>
  <si>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</si>
  <si>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</si>
  <si>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</si>
  <si>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</si>
  <si>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</si>
  <si>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</si>
  <si>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</si>
  <si>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</si>
  <si>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</si>
  <si>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</si>
  <si>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</si>
  <si>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</si>
  <si>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</si>
  <si>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</si>
  <si>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</si>
  <si>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</si>
  <si>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</si>
  <si>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</si>
  <si>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</si>
  <si>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</si>
  <si>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</si>
  <si>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</si>
  <si>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</si>
  <si>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</si>
  <si>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</si>
  <si>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</si>
  <si>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</si>
  <si>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</si>
  <si>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</si>
  <si>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</si>
  <si>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</si>
  <si>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</si>
  <si>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</si>
  <si>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</si>
  <si>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</si>
  <si>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</si>
  <si>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</si>
  <si>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</si>
  <si>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</si>
  <si>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</si>
  <si>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</si>
  <si>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</si>
  <si>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</si>
  <si>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</si>
  <si>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</si>
  <si>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</si>
  <si>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</si>
  <si>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</si>
  <si>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</si>
  <si>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</si>
  <si>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</si>
  <si>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</si>
  <si>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</si>
  <si>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</si>
  <si>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</si>
  <si>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</si>
  <si>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</si>
  <si>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</si>
  <si>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</si>
  <si>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</si>
  <si>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</si>
  <si>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</si>
  <si>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</si>
  <si>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</si>
  <si>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</si>
  <si>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</si>
  <si>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</si>
  <si>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</si>
  <si>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</si>
  <si>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</si>
  <si>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</si>
  <si>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</si>
  <si>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</si>
  <si>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</si>
  <si>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</si>
  <si>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</si>
  <si>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</si>
  <si>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</si>
  <si>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</si>
  <si>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</si>
  <si>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</si>
  <si>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</si>
  <si>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</si>
  <si>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</si>
  <si>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</si>
  <si>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</si>
  <si>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</si>
  <si>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</si>
  <si>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</si>
  <si>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</si>
  <si>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</si>
  <si>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</si>
  <si>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</si>
  <si>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</si>
  <si>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</si>
  <si>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</si>
  <si>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</si>
  <si>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</si>
  <si>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</si>
  <si>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</si>
  <si>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</si>
  <si>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</si>
  <si>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</si>
  <si>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</si>
  <si>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</si>
  <si>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</si>
  <si>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</si>
  <si>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</si>
  <si>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</si>
  <si>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</si>
  <si>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</si>
  <si>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</si>
  <si>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</si>
  <si>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</si>
  <si>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</si>
  <si>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</si>
  <si>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</si>
  <si>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</si>
  <si>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</si>
  <si>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</si>
  <si>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</si>
  <si>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</si>
  <si>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</si>
  <si>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</si>
  <si>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</si>
  <si>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</si>
  <si>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</si>
  <si>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</si>
  <si>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</si>
  <si>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</si>
  <si>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</si>
  <si>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</si>
  <si>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</si>
  <si>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</si>
  <si>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</si>
  <si>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</si>
  <si>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</si>
  <si>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</si>
  <si>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</si>
  <si>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</si>
  <si>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</si>
  <si>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</si>
  <si>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</si>
  <si>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</si>
  <si>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</si>
  <si>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</si>
  <si>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</si>
  <si>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</si>
  <si>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</si>
  <si>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</si>
  <si>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</si>
  <si>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</si>
  <si>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</si>
  <si>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</si>
  <si>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</si>
  <si>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</si>
  <si>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</si>
  <si>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</si>
  <si>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</si>
  <si>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</si>
  <si>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</si>
  <si>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</si>
  <si>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</si>
  <si>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</si>
  <si>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</si>
  <si>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</si>
  <si>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</si>
  <si>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</si>
  <si>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</si>
  <si>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</si>
  <si>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</si>
  <si>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</si>
  <si>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</si>
  <si>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</si>
  <si>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</si>
  <si>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</si>
  <si>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</si>
  <si>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</si>
  <si>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</si>
  <si>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</si>
  <si>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</si>
  <si>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</si>
  <si>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</si>
  <si>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</si>
  <si>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</si>
  <si>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</si>
  <si>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</si>
  <si>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</si>
  <si>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</si>
  <si>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</si>
  <si>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</si>
  <si>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</si>
  <si>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</si>
  <si>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</si>
  <si>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</si>
  <si>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</si>
  <si>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</si>
  <si>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</si>
  <si>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</si>
  <si>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</si>
  <si>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</si>
  <si>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</si>
  <si>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</si>
  <si>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</si>
  <si>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</si>
  <si>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</si>
  <si>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</si>
  <si>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</si>
  <si>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</si>
  <si>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</si>
  <si>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</si>
  <si>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</si>
  <si>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</si>
  <si>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</si>
  <si>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</si>
  <si>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</si>
  <si>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</si>
  <si>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</si>
  <si>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</si>
  <si>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</si>
  <si>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</si>
  <si>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</si>
  <si>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</si>
  <si>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</si>
  <si>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</si>
  <si>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</si>
  <si>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</si>
  <si>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</si>
  <si>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</si>
  <si>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</si>
  <si>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</si>
  <si>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</si>
  <si>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</si>
  <si>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</si>
  <si>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</si>
  <si>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</si>
  <si>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</si>
  <si>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</si>
  <si>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</si>
  <si>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</si>
  <si>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</si>
  <si>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</si>
  <si>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</si>
  <si>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</si>
  <si>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</si>
  <si>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</si>
  <si>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</si>
  <si>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</si>
  <si>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</si>
  <si>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</si>
  <si>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</si>
  <si>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</si>
  <si>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</si>
  <si>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</si>
  <si>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</si>
  <si>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</si>
  <si>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</si>
  <si>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</si>
  <si>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</si>
  <si>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</si>
  <si>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</si>
  <si>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</si>
  <si>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</si>
  <si>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</si>
  <si>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</si>
  <si>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</si>
  <si>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</si>
  <si>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</si>
  <si>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</si>
  <si>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</si>
  <si>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</si>
  <si>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</si>
  <si>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</si>
  <si>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</si>
  <si>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</si>
  <si>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</si>
  <si>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</si>
  <si>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</si>
  <si>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</si>
  <si>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</si>
  <si>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</si>
  <si>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</si>
  <si>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</si>
  <si>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</si>
  <si>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</si>
  <si>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</si>
  <si>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</si>
  <si>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</si>
  <si>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</si>
  <si>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</si>
  <si>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</si>
  <si>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</si>
  <si>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</si>
  <si>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</si>
  <si>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</si>
  <si>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</si>
  <si>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</si>
  <si>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</si>
  <si>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</si>
  <si>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</si>
  <si>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</si>
  <si>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</si>
  <si>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</si>
  <si>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</si>
  <si>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</si>
  <si>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</si>
  <si>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</si>
  <si>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</si>
  <si>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</si>
  <si>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</si>
  <si>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</si>
  <si>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</si>
  <si>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</si>
  <si>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</si>
  <si>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</si>
  <si>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</si>
  <si>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</si>
  <si>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</si>
  <si>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</si>
  <si>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</si>
  <si>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</si>
  <si>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</si>
  <si>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</si>
  <si>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</si>
  <si>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</si>
  <si>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</si>
  <si>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</si>
  <si>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</si>
  <si>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</si>
  <si>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</si>
  <si>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</si>
  <si>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</si>
  <si>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</si>
  <si>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</si>
  <si>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</si>
  <si>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</si>
  <si>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</si>
  <si>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</si>
  <si>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</si>
  <si>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</si>
  <si>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</si>
  <si>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</si>
  <si>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</si>
  <si>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</si>
  <si>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</si>
  <si>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</si>
  <si>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</si>
  <si>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</si>
  <si>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</si>
  <si>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</si>
  <si>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</si>
  <si>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</si>
  <si>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</si>
  <si>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</si>
  <si>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</si>
  <si>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</si>
  <si>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</si>
  <si>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</si>
  <si>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</si>
  <si>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</si>
  <si>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</si>
  <si>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</si>
  <si>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</si>
  <si>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</si>
  <si>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</si>
  <si>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</si>
  <si>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</si>
  <si>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</si>
  <si>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</si>
  <si>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</si>
  <si>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</si>
  <si>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</si>
  <si>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</si>
  <si>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</si>
  <si>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</si>
  <si>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</si>
  <si>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</si>
  <si>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</si>
  <si>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</si>
  <si>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</si>
  <si>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</si>
  <si>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</si>
  <si>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</si>
  <si>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</si>
  <si>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</si>
  <si>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</si>
  <si>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</si>
  <si>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</si>
  <si>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</si>
  <si>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</si>
  <si>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</si>
  <si>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</si>
  <si>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</si>
  <si>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</si>
  <si>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</si>
  <si>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</si>
  <si>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</si>
  <si>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</si>
  <si>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</si>
  <si>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</si>
  <si>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</si>
  <si>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</si>
  <si>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</si>
  <si>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</si>
  <si>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</si>
  <si>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</si>
  <si>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</si>
  <si>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</si>
  <si>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</si>
  <si>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</si>
  <si>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</si>
  <si>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</si>
  <si>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</si>
  <si>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</si>
  <si>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</si>
  <si>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</si>
  <si>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</si>
  <si>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</si>
  <si>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</si>
  <si>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</si>
  <si>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</si>
  <si>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</si>
  <si>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</si>
  <si>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</si>
  <si>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</si>
  <si>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</si>
  <si>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</si>
  <si>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</si>
  <si>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</si>
  <si>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</si>
  <si>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</si>
  <si>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</si>
  <si>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</si>
  <si>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</si>
  <si>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</si>
  <si>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</si>
  <si>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</si>
  <si>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</si>
  <si>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</si>
  <si>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</si>
  <si>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</si>
  <si>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</si>
  <si>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</si>
  <si>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</si>
  <si>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</si>
  <si>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</si>
  <si>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</si>
  <si>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</si>
  <si>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</si>
  <si>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</si>
  <si>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</si>
  <si>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</si>
  <si>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</si>
  <si>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</si>
  <si>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</si>
  <si>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</si>
  <si>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</si>
  <si>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</si>
  <si>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</si>
  <si>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</si>
  <si>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</si>
  <si>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</si>
  <si>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</si>
  <si>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</si>
  <si>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</si>
  <si>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</si>
  <si>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</si>
  <si>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</si>
  <si>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</si>
  <si>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</si>
  <si>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</si>
  <si>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</si>
  <si>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</si>
  <si>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</si>
  <si>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</si>
  <si>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</si>
  <si>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</si>
  <si>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</si>
  <si>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</si>
  <si>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</si>
  <si>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</si>
  <si>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</si>
  <si>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</si>
  <si>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</si>
  <si>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</si>
  <si>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</si>
  <si>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</si>
  <si>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</si>
  <si>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</si>
  <si>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</si>
  <si>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</si>
  <si>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</si>
  <si>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</si>
  <si>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</si>
  <si>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</si>
  <si>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</si>
  <si>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</si>
  <si>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</si>
  <si>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</si>
  <si>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</si>
  <si>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</si>
  <si>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</si>
  <si>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</si>
  <si>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</si>
  <si>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</si>
  <si>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</si>
  <si>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</si>
  <si>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</si>
  <si>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</si>
  <si>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</si>
  <si>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</si>
  <si>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</si>
  <si>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</si>
  <si>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</si>
  <si>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</si>
  <si>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</si>
  <si>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</si>
  <si>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</si>
  <si>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</si>
  <si>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</si>
  <si>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</si>
  <si>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</si>
  <si>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</si>
  <si>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</si>
  <si>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</si>
  <si>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</si>
  <si>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</si>
  <si>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</si>
  <si>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</si>
  <si>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</si>
  <si>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</si>
  <si>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</si>
  <si>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</si>
  <si>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</si>
  <si>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</si>
  <si>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</si>
  <si>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</si>
  <si>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</si>
  <si>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</si>
  <si>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</si>
  <si>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</si>
  <si>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</si>
  <si>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</si>
  <si>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</si>
  <si>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</si>
  <si>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</si>
  <si>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</si>
  <si>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</si>
  <si>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</si>
  <si>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</si>
  <si>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</si>
  <si>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</si>
  <si>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</si>
  <si>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</si>
  <si>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</si>
  <si>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</si>
  <si>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</si>
  <si>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</si>
  <si>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</si>
  <si>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</si>
  <si>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</si>
  <si>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</si>
  <si>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</si>
  <si>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</si>
  <si>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</si>
  <si>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</si>
  <si>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</si>
  <si>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</si>
  <si>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</si>
  <si>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</si>
  <si>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</si>
  <si>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</si>
  <si>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</si>
  <si>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</si>
  <si>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</si>
  <si>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</si>
  <si>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</si>
  <si>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</si>
  <si>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</si>
  <si>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</si>
  <si>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</si>
  <si>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</si>
  <si>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</si>
  <si>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</si>
  <si>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</si>
  <si>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</si>
  <si>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</si>
  <si>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</si>
  <si>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</si>
  <si>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</si>
  <si>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</si>
  <si>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</si>
  <si>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</si>
  <si>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</si>
  <si>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</si>
  <si>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</si>
  <si>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</si>
  <si>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</si>
  <si>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</si>
  <si>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</si>
  <si>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</si>
  <si>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</si>
  <si>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</si>
  <si>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</si>
  <si>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</si>
  <si>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</si>
  <si>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</si>
  <si>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</si>
  <si>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</si>
  <si>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</si>
  <si>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</si>
  <si>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</si>
  <si>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</si>
  <si>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</si>
  <si>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</si>
  <si>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</si>
  <si>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</si>
  <si>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</si>
  <si>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</si>
  <si>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</si>
  <si>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</si>
  <si>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</si>
  <si>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</si>
  <si>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</si>
  <si>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</si>
  <si>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</si>
  <si>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</si>
  <si>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</si>
  <si>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</si>
  <si>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</si>
  <si>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</si>
  <si>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</si>
  <si>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</si>
  <si>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</si>
  <si>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</si>
  <si>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</si>
  <si>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</si>
  <si>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</si>
  <si>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</si>
  <si>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</si>
  <si>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</si>
  <si>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</si>
  <si>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</si>
  <si>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</si>
  <si>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</si>
  <si>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</si>
  <si>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</si>
  <si>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</si>
  <si>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</si>
  <si>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</si>
  <si>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</si>
  <si>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</si>
  <si>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</si>
  <si>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</si>
  <si>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</si>
  <si>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</si>
  <si>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</si>
  <si>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</si>
  <si>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</si>
  <si>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</si>
  <si>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</si>
  <si>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</si>
  <si>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</si>
  <si>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</si>
  <si>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</si>
  <si>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</si>
  <si>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</si>
  <si>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</si>
  <si>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</si>
  <si>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</si>
  <si>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</si>
  <si>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</si>
  <si>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</si>
  <si>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</si>
  <si>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</si>
  <si>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</si>
  <si>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</si>
  <si>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</si>
  <si>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</si>
  <si>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</si>
  <si>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</si>
  <si>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</si>
  <si>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</si>
  <si>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</si>
  <si>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</si>
  <si>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</si>
  <si>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</si>
  <si>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</si>
  <si>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</si>
  <si>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</si>
  <si>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</si>
  <si>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</si>
  <si>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</si>
  <si>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</si>
  <si>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</si>
  <si>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</si>
  <si>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</si>
  <si>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</si>
  <si>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</si>
  <si>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</si>
  <si>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</si>
  <si>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</si>
  <si>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</si>
  <si>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</si>
  <si>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</si>
  <si>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</si>
  <si>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</si>
  <si>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</si>
  <si>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</si>
  <si>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</si>
  <si>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</si>
  <si>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</si>
  <si>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</si>
  <si>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</si>
  <si>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</si>
  <si>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</si>
  <si>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</si>
  <si>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</si>
  <si>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</si>
  <si>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</si>
  <si>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</si>
  <si>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</si>
  <si>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</si>
  <si>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</si>
  <si>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</si>
  <si>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</si>
  <si>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</si>
  <si>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</si>
  <si>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</si>
  <si>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</si>
  <si>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</si>
  <si>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</si>
  <si>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</si>
  <si>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</si>
  <si>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</si>
  <si>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</si>
  <si>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</si>
  <si>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</si>
  <si>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</si>
  <si>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</si>
  <si>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</si>
  <si>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</si>
  <si>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</si>
  <si>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</si>
  <si>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</si>
  <si>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</si>
  <si>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</si>
  <si>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</si>
  <si>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</si>
  <si>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</si>
  <si>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</si>
  <si>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</si>
  <si>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</si>
  <si>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</si>
  <si>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</si>
  <si>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</si>
  <si>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</si>
  <si>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</si>
  <si>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</si>
  <si>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</si>
  <si>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</si>
  <si>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</si>
  <si>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</si>
  <si>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</si>
  <si>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</si>
  <si>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</si>
  <si>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</si>
  <si>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</si>
  <si>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</si>
  <si>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</si>
  <si>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</si>
  <si>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</si>
  <si>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</si>
  <si>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</si>
  <si>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</si>
  <si>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</si>
  <si>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</si>
  <si>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</si>
  <si>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</si>
  <si>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</si>
  <si>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</si>
  <si>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</si>
  <si>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</si>
  <si>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</si>
  <si>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</si>
  <si>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</si>
  <si>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</si>
  <si>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</si>
  <si>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</si>
  <si>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</si>
  <si>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</si>
  <si>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</si>
  <si>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</si>
  <si>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</si>
  <si>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</si>
  <si>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</si>
  <si>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</si>
  <si>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</si>
  <si>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</si>
  <si>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</si>
  <si>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</si>
  <si>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</si>
  <si>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</si>
  <si>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</si>
  <si>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</si>
  <si>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</si>
  <si>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</si>
  <si>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</si>
  <si>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</si>
  <si>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</si>
  <si>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</si>
  <si>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</si>
  <si>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</si>
  <si>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</si>
  <si>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</si>
  <si>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</si>
  <si>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</si>
  <si>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</si>
  <si>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</si>
  <si>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</si>
  <si>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</si>
  <si>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</si>
  <si>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</si>
  <si>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</si>
  <si>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</si>
  <si>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</si>
  <si>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</si>
  <si>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</si>
  <si>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</si>
  <si>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</si>
  <si>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</si>
  <si>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</si>
  <si>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</si>
  <si>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</si>
  <si>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</si>
  <si>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</si>
  <si>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</si>
  <si>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</si>
  <si>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</si>
  <si>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</si>
  <si>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</si>
  <si>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</si>
  <si>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</si>
  <si>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</si>
  <si>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</si>
  <si>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</si>
  <si>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</si>
  <si>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</si>
  <si>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</si>
  <si>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</si>
  <si>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</si>
  <si>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</si>
  <si>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</si>
  <si>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</si>
  <si>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</si>
  <si>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</si>
  <si>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</si>
  <si>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</si>
  <si>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</si>
  <si>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</si>
  <si>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</si>
  <si>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</si>
  <si>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</si>
  <si>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</si>
  <si>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</si>
  <si>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</si>
  <si>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</si>
  <si>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</si>
  <si>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</si>
  <si>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</si>
  <si>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</si>
  <si>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</si>
  <si>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</si>
  <si>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</si>
  <si>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</si>
  <si>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</si>
  <si>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</si>
  <si>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</si>
  <si>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</si>
  <si>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</si>
  <si>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</si>
  <si>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</si>
  <si>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</si>
  <si>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</si>
  <si>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</si>
  <si>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</si>
  <si>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</si>
  <si>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</si>
  <si>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</si>
  <si>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</si>
  <si>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</si>
  <si>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</si>
  <si>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</si>
  <si>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</si>
  <si>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</si>
  <si>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</si>
  <si>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</si>
  <si>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</si>
  <si>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</si>
  <si>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</si>
  <si>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</si>
  <si>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</si>
  <si>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</si>
  <si>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</si>
  <si>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</si>
  <si>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</si>
  <si>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</si>
  <si>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</si>
  <si>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</si>
  <si>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</si>
  <si>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</si>
  <si>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</si>
  <si>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</si>
  <si>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</si>
  <si>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</si>
  <si>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</si>
  <si>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</si>
  <si>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</si>
  <si>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</si>
  <si>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</si>
  <si>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</si>
  <si>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</si>
  <si>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</si>
  <si>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</si>
  <si>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</si>
  <si>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</si>
  <si>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</si>
  <si>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</si>
  <si>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</si>
  <si>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</si>
  <si>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</si>
  <si>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</si>
  <si>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</si>
  <si>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</si>
  <si>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</si>
  <si>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</si>
  <si>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</si>
  <si>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</si>
  <si>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</si>
  <si>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</si>
  <si>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</si>
  <si>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</si>
  <si>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</si>
  <si>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</si>
  <si>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</si>
  <si>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</si>
  <si>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</si>
  <si>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</si>
  <si>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</si>
  <si>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</si>
  <si>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</si>
  <si>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</si>
  <si>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</si>
  <si>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</si>
  <si>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</si>
  <si>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</si>
  <si>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</si>
  <si>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</si>
  <si>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</si>
  <si>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</si>
  <si>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</si>
  <si>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</si>
  <si>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</si>
  <si>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</si>
  <si>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</si>
  <si>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</si>
  <si>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</si>
  <si>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</si>
  <si>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</si>
  <si>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</si>
  <si>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</si>
  <si>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</si>
  <si>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</si>
  <si>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</si>
  <si>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</si>
  <si>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</si>
  <si>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</si>
  <si>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</si>
  <si>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</si>
  <si>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</si>
  <si>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</si>
  <si>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</si>
  <si>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</si>
  <si>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</si>
  <si>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</si>
  <si>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</si>
  <si>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</si>
  <si>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</si>
  <si>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</si>
  <si>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</si>
  <si>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</si>
  <si>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</si>
  <si>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</si>
  <si>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</si>
  <si>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</si>
  <si>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</si>
  <si>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</si>
  <si>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</si>
  <si>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</si>
  <si>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</si>
  <si>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</si>
  <si>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</si>
  <si>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</si>
  <si>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</si>
  <si>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</si>
  <si>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</si>
  <si>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</si>
  <si>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</si>
  <si>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</si>
  <si>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</si>
  <si>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</si>
  <si>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</si>
  <si>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</si>
  <si>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</si>
  <si>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</si>
  <si>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</si>
  <si>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</si>
  <si>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</si>
  <si>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</si>
  <si>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</si>
  <si>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</si>
  <si>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</si>
  <si>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</si>
  <si>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</si>
  <si>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</si>
  <si>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</si>
  <si>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</si>
  <si>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</si>
  <si>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</si>
  <si>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</si>
  <si>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</si>
  <si>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</si>
  <si>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</si>
  <si>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</si>
  <si>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</si>
  <si>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</si>
  <si>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</si>
  <si>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</si>
  <si>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</si>
  <si>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</si>
  <si>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</si>
  <si>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</si>
  <si>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</si>
  <si>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</si>
  <si>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</si>
  <si>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</si>
  <si>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</si>
  <si>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</si>
  <si>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</si>
  <si>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</si>
  <si>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</si>
  <si>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</si>
  <si>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</si>
  <si>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</si>
  <si>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</si>
  <si>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</si>
  <si>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</si>
  <si>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</si>
  <si>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</si>
  <si>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</si>
  <si>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</si>
  <si>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</si>
  <si>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</si>
  <si>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</si>
  <si>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</si>
  <si>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</si>
  <si>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</si>
  <si>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</si>
  <si>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</si>
  <si>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</si>
  <si>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</si>
  <si>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</si>
  <si>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</si>
  <si>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</si>
  <si>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</si>
  <si>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</si>
  <si>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</si>
  <si>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</si>
  <si>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</si>
  <si>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</si>
  <si>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</si>
  <si>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</si>
  <si>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</si>
  <si>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</si>
  <si>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</si>
  <si>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</si>
  <si>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</si>
  <si>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</si>
  <si>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</si>
  <si>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</si>
  <si>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</si>
  <si>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</si>
  <si>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</si>
  <si>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</si>
  <si>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</si>
  <si>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</si>
  <si>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</si>
  <si>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</si>
  <si>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</si>
  <si>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</si>
  <si>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</si>
  <si>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</si>
  <si>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</si>
  <si>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</si>
  <si>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</si>
  <si>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</si>
  <si>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</si>
  <si>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</si>
  <si>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</si>
  <si>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</si>
  <si>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</si>
  <si>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</si>
  <si>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</si>
  <si>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</si>
  <si>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</si>
  <si>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</si>
  <si>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</si>
  <si>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</si>
  <si>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</si>
  <si>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</si>
  <si>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</si>
  <si>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</si>
  <si>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</si>
  <si>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</si>
  <si>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</si>
  <si>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</si>
  <si>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</si>
  <si>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</si>
  <si>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</si>
  <si>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</si>
  <si>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</si>
  <si>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</si>
  <si>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</si>
  <si>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</si>
  <si>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</si>
  <si>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</si>
  <si>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</si>
  <si>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</si>
  <si>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</si>
  <si>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</si>
  <si>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</si>
  <si>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</si>
  <si>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</si>
  <si>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</si>
  <si>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</si>
  <si>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</si>
  <si>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</si>
  <si>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</si>
  <si>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</si>
  <si>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</si>
  <si>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</si>
  <si>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</si>
  <si>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</si>
  <si>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</si>
  <si>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</si>
  <si>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</si>
  <si>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</si>
  <si>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</si>
  <si>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</si>
  <si>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</si>
  <si>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</si>
  <si>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</si>
  <si>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</si>
  <si>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</si>
  <si>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</si>
  <si>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</si>
  <si>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</si>
  <si>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</si>
  <si>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</si>
  <si>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</si>
  <si>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</si>
  <si>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</si>
  <si>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</si>
  <si>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</si>
  <si>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</si>
  <si>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</si>
  <si>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</si>
  <si>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</si>
  <si>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</si>
  <si>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</si>
  <si>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</si>
  <si>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</si>
  <si>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</si>
  <si>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</si>
  <si>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</si>
  <si>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</si>
  <si>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</si>
  <si>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</si>
  <si>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</si>
  <si>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</si>
  <si>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</si>
  <si>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</si>
  <si>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</si>
  <si>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</si>
  <si>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</si>
  <si>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</si>
  <si>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</si>
  <si>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</si>
  <si>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</si>
  <si>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</si>
  <si>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</si>
  <si>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</si>
  <si>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</si>
  <si>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</si>
  <si>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</si>
  <si>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</si>
  <si>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</si>
  <si>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</si>
  <si>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</si>
  <si>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</si>
  <si>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</si>
  <si>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</si>
  <si>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</si>
  <si>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</si>
  <si>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</si>
  <si>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</si>
  <si>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</si>
  <si>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</si>
  <si>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</si>
  <si>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</si>
  <si>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</si>
  <si>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</si>
  <si>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</si>
  <si>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</si>
  <si>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</si>
  <si>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</si>
  <si>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</si>
  <si>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</si>
  <si>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</si>
  <si>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</si>
  <si>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</si>
  <si>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</si>
  <si>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</si>
  <si>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</si>
  <si>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</si>
  <si>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</si>
  <si>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</si>
  <si>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</si>
  <si>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</si>
  <si>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</si>
  <si>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</si>
  <si>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</si>
  <si>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</si>
  <si>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</si>
  <si>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</si>
  <si>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</si>
  <si>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</si>
  <si>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</si>
  <si>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</si>
  <si>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</si>
  <si>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</si>
  <si>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</si>
  <si>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</si>
  <si>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</si>
  <si>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</si>
  <si>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</si>
  <si>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</si>
  <si>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</si>
  <si>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</si>
  <si>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</si>
  <si>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</si>
  <si>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</si>
  <si>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</si>
  <si>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</si>
  <si>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</si>
  <si>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</si>
  <si>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</si>
  <si>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</si>
  <si>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</si>
  <si>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</si>
  <si>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</si>
  <si>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</si>
  <si>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</si>
  <si>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</si>
  <si>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</si>
  <si>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</si>
  <si>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</si>
  <si>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</si>
  <si>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</si>
  <si>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</si>
  <si>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</si>
  <si>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</si>
  <si>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</si>
  <si>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</si>
  <si>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</si>
  <si>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</si>
  <si>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</si>
  <si>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</si>
  <si>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</si>
  <si>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</si>
  <si>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</si>
  <si>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</si>
  <si>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</si>
  <si>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</si>
  <si>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</si>
  <si>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</si>
  <si>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</si>
  <si>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</si>
  <si>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</si>
  <si>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</si>
  <si>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</si>
  <si>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</si>
  <si>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</si>
  <si>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</si>
  <si>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</si>
  <si>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</si>
  <si>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</si>
  <si>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</si>
  <si>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</si>
  <si>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</si>
  <si>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</si>
  <si>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</si>
  <si>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</si>
  <si>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</si>
  <si>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</si>
  <si>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</si>
  <si>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</si>
  <si>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</si>
  <si>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</si>
  <si>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</si>
  <si>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</si>
  <si>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</si>
  <si>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</si>
  <si>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</si>
  <si>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</si>
  <si>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</si>
  <si>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</si>
  <si>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</si>
  <si>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</si>
  <si>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</si>
  <si>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</si>
  <si>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</si>
  <si>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</si>
  <si>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</si>
  <si>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</si>
  <si>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</si>
  <si>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</si>
  <si>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</si>
  <si>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</si>
  <si>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</si>
  <si>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</si>
  <si>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</si>
  <si>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</si>
  <si>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</si>
  <si>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</si>
  <si>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</si>
  <si>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</si>
  <si>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</si>
  <si>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</si>
  <si>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</si>
  <si>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</si>
  <si>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</si>
  <si>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</si>
  <si>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</si>
  <si>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</si>
  <si>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</si>
  <si>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</si>
  <si>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</si>
  <si>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</si>
  <si>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</si>
  <si>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</si>
  <si>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</si>
  <si>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</si>
  <si>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</si>
  <si>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</si>
  <si>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</si>
  <si>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</si>
  <si>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</si>
  <si>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</si>
  <si>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</si>
  <si>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</si>
  <si>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</si>
  <si>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</si>
  <si>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</si>
  <si>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</si>
  <si>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</si>
  <si>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</si>
  <si>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</si>
  <si>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</si>
  <si>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</si>
  <si>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</si>
  <si>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</si>
  <si>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</si>
  <si>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</si>
  <si>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</si>
  <si>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</si>
  <si>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</si>
  <si>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</si>
  <si>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</si>
  <si>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</si>
  <si>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</si>
  <si>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</si>
  <si>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</si>
  <si>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</si>
  <si>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</si>
  <si>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</si>
  <si>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</si>
  <si>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</si>
  <si>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</si>
  <si>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</si>
  <si>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</si>
  <si>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</si>
  <si>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</si>
  <si>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</si>
  <si>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</si>
  <si>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</si>
  <si>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</si>
  <si>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</si>
  <si>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</si>
  <si>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</si>
  <si>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</si>
  <si>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</si>
  <si>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</si>
  <si>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</si>
  <si>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</si>
  <si>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</si>
  <si>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</si>
  <si>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</si>
  <si>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</si>
  <si>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</si>
  <si>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</si>
  <si>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</si>
  <si>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</si>
  <si>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</si>
  <si>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</si>
  <si>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</si>
  <si>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</si>
  <si>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</si>
  <si>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</si>
  <si>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</si>
  <si>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</si>
  <si>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</si>
  <si>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</si>
  <si>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</si>
  <si>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</si>
  <si>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</si>
  <si>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</si>
  <si>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</si>
  <si>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</si>
  <si>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</si>
  <si>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</si>
  <si>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</si>
  <si>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</si>
  <si>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</si>
  <si>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</si>
  <si>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</si>
  <si>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</si>
  <si>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</si>
  <si>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</si>
  <si>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</si>
  <si>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</si>
  <si>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</si>
  <si>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</si>
  <si>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</si>
  <si>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</si>
  <si>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</si>
  <si>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</si>
  <si>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</si>
  <si>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</si>
  <si>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</si>
  <si>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</si>
  <si>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</si>
  <si>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</si>
  <si>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</si>
  <si>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</si>
  <si>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</si>
  <si>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</si>
  <si>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</si>
  <si>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</si>
  <si>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</si>
  <si>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</si>
  <si>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</si>
  <si>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</si>
  <si>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</si>
  <si>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</si>
  <si>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</si>
  <si>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</si>
  <si>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</si>
  <si>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</si>
  <si>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</si>
  <si>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</si>
  <si>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</si>
  <si>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</si>
  <si>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</si>
  <si>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</si>
  <si>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</si>
  <si>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</si>
  <si>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</si>
  <si>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</si>
  <si>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</si>
  <si>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</si>
  <si>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</si>
  <si>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</si>
  <si>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</si>
  <si>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</si>
  <si>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</si>
  <si>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</si>
  <si>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</si>
  <si>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</si>
  <si>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</si>
  <si>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</si>
  <si>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</si>
  <si>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</si>
  <si>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</si>
  <si>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</si>
  <si>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</si>
  <si>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</si>
  <si>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</si>
  <si>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</si>
  <si>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</si>
  <si>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</si>
  <si>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</si>
  <si>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</si>
  <si>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</si>
  <si>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</si>
  <si>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</si>
  <si>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</si>
  <si>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</si>
  <si>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</si>
  <si>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</si>
  <si>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</si>
  <si>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</si>
  <si>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</si>
  <si>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</si>
  <si>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</si>
  <si>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</si>
  <si>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</si>
  <si>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</si>
  <si>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</si>
  <si>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</si>
  <si>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</si>
  <si>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</si>
  <si>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</si>
  <si>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</si>
  <si>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</si>
  <si>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</si>
  <si>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</si>
  <si>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</si>
  <si>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</si>
  <si>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</si>
  <si>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</si>
  <si>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</si>
  <si>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</si>
  <si>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</si>
  <si>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</si>
  <si>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</si>
  <si>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</si>
  <si>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</si>
  <si>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</si>
  <si>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</si>
  <si>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</si>
  <si>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</si>
  <si>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</si>
  <si>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</si>
  <si>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</si>
  <si>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</si>
  <si>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</si>
  <si>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</si>
  <si>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</si>
  <si>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</si>
  <si>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</si>
  <si>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</si>
  <si>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</si>
  <si>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</si>
  <si>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</si>
  <si>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</si>
  <si>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</si>
  <si>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</si>
  <si>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</si>
  <si>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</si>
  <si>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</si>
  <si>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</si>
  <si>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</si>
  <si>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</si>
  <si>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</si>
  <si>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</si>
  <si>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</si>
  <si>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</si>
  <si>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</si>
  <si>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</si>
  <si>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</si>
  <si>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</si>
  <si>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</si>
  <si>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</si>
  <si>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</si>
  <si>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</si>
  <si>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</si>
  <si>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</si>
  <si>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</si>
  <si>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</si>
  <si>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</si>
  <si>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</si>
  <si>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</si>
  <si>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</si>
  <si>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</si>
  <si>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</si>
  <si>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</si>
  <si>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</si>
  <si>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</si>
  <si>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</si>
  <si>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</si>
  <si>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</si>
  <si>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</si>
  <si>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</si>
  <si>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</si>
  <si>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</si>
  <si>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</si>
  <si>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</si>
  <si>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</si>
  <si>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</si>
  <si>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</si>
  <si>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</si>
  <si>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</si>
  <si>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</si>
  <si>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</si>
  <si>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</si>
  <si>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</si>
  <si>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</si>
  <si>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</si>
  <si>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</si>
  <si>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</si>
  <si>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</si>
  <si>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</si>
  <si>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</si>
  <si>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</si>
  <si>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</si>
  <si>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</si>
  <si>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</si>
  <si>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</si>
  <si>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</si>
  <si>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</si>
  <si>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</si>
  <si>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</si>
  <si>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</si>
  <si>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</si>
  <si>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</si>
  <si>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</si>
  <si>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</si>
  <si>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</si>
  <si>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</si>
  <si>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</si>
  <si>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</si>
  <si>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</si>
  <si>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</si>
  <si>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</si>
  <si>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</si>
  <si>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</si>
  <si>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</si>
  <si>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</si>
  <si>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</si>
  <si>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</si>
  <si>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</si>
  <si>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</si>
  <si>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</si>
  <si>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</si>
  <si>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</si>
  <si>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</si>
  <si>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</si>
  <si>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</si>
  <si>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</si>
  <si>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</si>
  <si>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</si>
  <si>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</si>
  <si>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</si>
  <si>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</si>
  <si>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</si>
  <si>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</si>
  <si>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</si>
  <si>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</si>
  <si>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</si>
  <si>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</si>
  <si>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</si>
  <si>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</si>
  <si>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</si>
  <si>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</si>
  <si>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</si>
  <si>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</si>
  <si>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</si>
  <si>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</si>
  <si>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</si>
  <si>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</si>
  <si>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</si>
  <si>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</si>
  <si>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</si>
  <si>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</si>
  <si>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</si>
  <si>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</si>
  <si>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</si>
  <si>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</si>
  <si>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</si>
  <si>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</si>
  <si>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</si>
  <si>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</si>
  <si>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</si>
  <si>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</si>
  <si>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</si>
  <si>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</si>
  <si>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</si>
  <si>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</si>
  <si>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</si>
  <si>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</si>
  <si>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</si>
  <si>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</si>
  <si>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</si>
  <si>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</si>
  <si>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</si>
  <si>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</si>
  <si>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</si>
  <si>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</si>
  <si>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</si>
  <si>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</si>
  <si>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</si>
  <si>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</si>
  <si>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</si>
  <si>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</si>
  <si>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</si>
  <si>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</si>
  <si>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</si>
  <si>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</si>
  <si>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</si>
  <si>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</si>
  <si>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</si>
  <si>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</si>
  <si>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</si>
  <si>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</si>
  <si>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</si>
  <si>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</si>
  <si>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</si>
  <si>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</si>
  <si>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</si>
  <si>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</si>
  <si>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</si>
  <si>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</si>
  <si>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</si>
  <si>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</si>
  <si>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</si>
  <si>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</si>
  <si>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</si>
  <si>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</si>
  <si>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</si>
  <si>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</si>
  <si>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</si>
  <si>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</si>
  <si>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</si>
  <si>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</si>
  <si>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</si>
  <si>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</si>
  <si>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</si>
  <si>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</si>
  <si>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</si>
  <si>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</si>
  <si>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</si>
  <si>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</si>
  <si>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</si>
  <si>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</si>
  <si>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</si>
  <si>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</si>
  <si>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</si>
  <si>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</si>
  <si>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</si>
  <si>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</si>
  <si>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</si>
  <si>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</si>
  <si>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</si>
  <si>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</si>
  <si>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</si>
  <si>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</si>
  <si>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</si>
  <si>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</si>
  <si>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</si>
  <si>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</si>
  <si>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</si>
  <si>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</si>
  <si>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</si>
  <si>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</si>
  <si>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</si>
  <si>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</si>
  <si>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</si>
  <si>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</si>
  <si>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</si>
  <si>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</si>
  <si>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</si>
  <si>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</si>
  <si>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</si>
  <si>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</si>
  <si>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</si>
  <si>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</si>
  <si>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</si>
  <si>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</si>
  <si>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</si>
  <si>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</si>
  <si>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</si>
  <si>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</si>
  <si>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</si>
  <si>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</si>
  <si>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</si>
  <si>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</si>
  <si>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</si>
  <si>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</si>
  <si>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</si>
  <si>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</si>
  <si>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</si>
  <si>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</si>
  <si>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</si>
  <si>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</si>
  <si>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</si>
  <si>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</si>
  <si>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</si>
  <si>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</si>
  <si>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</si>
  <si>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</si>
  <si>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</si>
  <si>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</si>
  <si>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</si>
  <si>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</si>
  <si>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</si>
  <si>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</si>
  <si>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</si>
  <si>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</si>
  <si>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</si>
  <si>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</si>
  <si>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</si>
  <si>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</si>
  <si>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</si>
  <si>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</si>
  <si>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</si>
  <si>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</si>
  <si>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</si>
  <si>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</si>
  <si>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</si>
  <si>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</si>
  <si>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</si>
  <si>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</si>
  <si>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</si>
  <si>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</si>
  <si>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</si>
  <si>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</si>
  <si>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</si>
  <si>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</si>
  <si>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</si>
  <si>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</si>
  <si>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</si>
  <si>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</si>
  <si>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</si>
  <si>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</si>
  <si>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</si>
  <si>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</si>
  <si>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</si>
  <si>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</si>
  <si>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</si>
  <si>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</si>
  <si>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</si>
  <si>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</si>
  <si>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</si>
  <si>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</si>
  <si>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</si>
  <si>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</si>
  <si>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</si>
  <si>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</si>
  <si>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</si>
  <si>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</si>
  <si>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</si>
  <si>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</si>
  <si>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</si>
  <si>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</si>
  <si>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</si>
  <si>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</si>
  <si>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</si>
  <si>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</si>
  <si>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</si>
  <si>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</si>
  <si>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</si>
  <si>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</si>
  <si>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</si>
  <si>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</si>
  <si>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</si>
  <si>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</si>
  <si>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</si>
  <si>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</si>
  <si>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</si>
  <si>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</si>
  <si>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</si>
  <si>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</si>
  <si>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</si>
  <si>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</si>
  <si>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</si>
  <si>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</si>
  <si>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</si>
  <si>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</si>
  <si>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</si>
  <si>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</si>
  <si>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</si>
  <si>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</si>
  <si>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</si>
  <si>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</si>
  <si>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</si>
  <si>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</si>
  <si>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</si>
  <si>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</si>
  <si>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</si>
  <si>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</si>
  <si>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</si>
  <si>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</si>
  <si>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</si>
  <si>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</si>
  <si>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</si>
  <si>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</si>
  <si>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</si>
  <si>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</si>
  <si>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</si>
  <si>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</si>
  <si>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</si>
  <si>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</si>
  <si>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</si>
  <si>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</si>
  <si>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</si>
  <si>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</si>
  <si>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</si>
  <si>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</si>
  <si>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</si>
  <si>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</si>
  <si>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</si>
  <si>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</si>
  <si>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</si>
  <si>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</si>
  <si>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</si>
  <si>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</si>
  <si>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</si>
  <si>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</si>
  <si>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</si>
  <si>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</si>
  <si>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</si>
  <si>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</si>
  <si>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</si>
  <si>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</si>
  <si>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</si>
  <si>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</si>
  <si>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</si>
  <si>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</si>
  <si>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</si>
  <si>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</si>
  <si>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</si>
  <si>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</si>
  <si>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</si>
  <si>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</si>
  <si>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</si>
  <si>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</si>
  <si>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</si>
  <si>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</si>
  <si>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</si>
  <si>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</si>
  <si>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</si>
  <si>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</si>
  <si>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</si>
  <si>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</si>
  <si>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</si>
  <si>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</si>
  <si>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</si>
  <si>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</si>
  <si>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</si>
  <si>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</si>
  <si>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</si>
  <si>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</si>
  <si>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</si>
  <si>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</si>
  <si>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</si>
  <si>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</si>
  <si>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</si>
  <si>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</si>
  <si>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</si>
  <si>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</si>
  <si>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</si>
  <si>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</si>
  <si>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</si>
  <si>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</si>
  <si>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</si>
  <si>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</si>
  <si>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</si>
  <si>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</si>
  <si>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</si>
  <si>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</si>
  <si>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</si>
  <si>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</si>
  <si>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</si>
  <si>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</si>
  <si>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</si>
  <si>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</si>
  <si>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</si>
  <si>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</si>
  <si>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</si>
  <si>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</si>
  <si>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</si>
  <si>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</si>
  <si>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</si>
  <si>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</si>
  <si>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</si>
  <si>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</si>
  <si>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</si>
  <si>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</si>
  <si>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</si>
  <si>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</si>
  <si>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</si>
  <si>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</si>
  <si>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</si>
  <si>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</si>
  <si>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</si>
  <si>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</si>
  <si>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</si>
  <si>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</si>
  <si>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</si>
  <si>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</si>
  <si>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</si>
  <si>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</si>
  <si>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</si>
  <si>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</si>
  <si>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</si>
  <si>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</si>
  <si>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</si>
  <si>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</si>
  <si>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</si>
  <si>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</si>
  <si>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</si>
  <si>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</si>
  <si>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</si>
  <si>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</si>
  <si>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</si>
  <si>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</si>
  <si>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</si>
  <si>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</si>
  <si>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</si>
  <si>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</si>
  <si>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</si>
  <si>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</si>
  <si>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</si>
  <si>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</si>
  <si>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</si>
  <si>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</si>
  <si>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</si>
  <si>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</si>
  <si>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</si>
  <si>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</si>
  <si>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</si>
  <si>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</si>
  <si>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</si>
  <si>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</si>
  <si>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</si>
  <si>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</si>
  <si>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</si>
  <si>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</si>
  <si>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</si>
  <si>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</si>
  <si>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</si>
  <si>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</si>
  <si>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</si>
  <si>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</si>
  <si>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</si>
  <si>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</si>
  <si>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</si>
  <si>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</si>
  <si>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</si>
  <si>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</si>
  <si>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</si>
  <si>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</si>
  <si>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</si>
  <si>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</si>
  <si>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</si>
  <si>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</si>
  <si>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</si>
  <si>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</si>
  <si>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</si>
  <si>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</si>
  <si>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</si>
  <si>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</si>
  <si>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</si>
  <si>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</si>
  <si>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</si>
  <si>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</si>
  <si>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</si>
  <si>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</si>
  <si>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</si>
  <si>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</si>
  <si>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</si>
  <si>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</si>
  <si>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</si>
  <si>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</si>
  <si>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</si>
  <si>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</si>
  <si>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</si>
  <si>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</si>
  <si>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</si>
  <si>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</si>
  <si>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</si>
  <si>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</si>
  <si>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</si>
  <si>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</si>
  <si>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</si>
  <si>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</si>
  <si>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</si>
  <si>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</si>
  <si>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</si>
  <si>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</si>
  <si>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</si>
  <si>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</si>
  <si>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</si>
  <si>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</si>
  <si>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</si>
  <si>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</si>
  <si>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</si>
  <si>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</si>
  <si>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</si>
  <si>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</si>
  <si>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</si>
  <si>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</si>
  <si>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</si>
  <si>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</si>
  <si>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</si>
  <si>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</si>
  <si>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</si>
  <si>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</si>
  <si>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</si>
  <si>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</si>
  <si>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</si>
  <si>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</si>
  <si>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</si>
  <si>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</si>
  <si>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</si>
  <si>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</si>
  <si>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</si>
  <si>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</si>
  <si>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</si>
  <si>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</si>
  <si>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</si>
  <si>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</si>
  <si>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</si>
  <si>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</si>
  <si>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</si>
  <si>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</si>
  <si>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</si>
  <si>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</si>
  <si>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</si>
  <si>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</si>
  <si>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</si>
  <si>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</si>
  <si>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</si>
  <si>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</si>
  <si>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</si>
  <si>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</si>
  <si>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</si>
  <si>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</si>
  <si>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</si>
  <si>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</si>
  <si>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</si>
  <si>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</si>
  <si>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</si>
  <si>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</si>
  <si>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</si>
  <si>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</si>
  <si>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</si>
  <si>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</si>
  <si>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</si>
  <si>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</si>
  <si>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</si>
  <si>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</si>
  <si>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</si>
  <si>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</si>
  <si>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</si>
  <si>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</si>
  <si>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</si>
  <si>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</si>
  <si>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</si>
  <si>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</si>
  <si>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</si>
  <si>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</si>
  <si>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</si>
  <si>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</si>
  <si>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</si>
  <si>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</si>
  <si>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</si>
  <si>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</si>
  <si>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</si>
  <si>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</si>
  <si>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</si>
  <si>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</si>
  <si>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</si>
  <si>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</si>
  <si>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</si>
  <si>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</si>
  <si>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</si>
  <si>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</si>
  <si>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</si>
  <si>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</si>
  <si>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</si>
  <si>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</si>
  <si>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</si>
  <si>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</si>
  <si>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</si>
  <si>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</si>
  <si>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</si>
  <si>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</si>
  <si>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</si>
  <si>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</si>
  <si>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</si>
  <si>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</si>
  <si>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</si>
  <si>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</si>
  <si>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</si>
  <si>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</si>
  <si>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</si>
  <si>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</si>
  <si>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</si>
  <si>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</si>
  <si>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</si>
  <si>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</si>
  <si>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</si>
  <si>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</si>
  <si>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</si>
  <si>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</si>
  <si>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</si>
  <si>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</si>
  <si>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</si>
  <si>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</si>
  <si>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</si>
  <si>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</si>
  <si>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</si>
  <si>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</si>
  <si>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</si>
  <si>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</si>
  <si>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</si>
  <si>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</si>
  <si>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</si>
  <si>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</si>
  <si>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</si>
  <si>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</si>
  <si>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</si>
  <si>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</si>
  <si>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</si>
  <si>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</si>
  <si>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</si>
  <si>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</si>
  <si>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</si>
  <si>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</si>
  <si>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</si>
  <si>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</si>
  <si>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</si>
  <si>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</si>
  <si>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</si>
  <si>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</si>
  <si>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</si>
  <si>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</si>
  <si>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</si>
  <si>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</si>
  <si>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</si>
  <si>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</si>
  <si>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</si>
  <si>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</si>
  <si>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</si>
  <si>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</si>
  <si>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</si>
  <si>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</si>
  <si>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</si>
  <si>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</si>
  <si>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</si>
  <si>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</si>
  <si>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</si>
  <si>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</si>
  <si>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</si>
  <si>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</si>
  <si>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</si>
  <si>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</si>
  <si>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</si>
  <si>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</si>
  <si>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</si>
  <si>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</si>
  <si>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</si>
  <si>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</si>
  <si>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</si>
  <si>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</si>
  <si>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</si>
  <si>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</si>
  <si>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</si>
  <si>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</si>
  <si>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</si>
  <si>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</si>
  <si>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</si>
  <si>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</si>
  <si>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</si>
  <si>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</si>
  <si>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</si>
  <si>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</si>
  <si>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</si>
  <si>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</si>
  <si>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</si>
  <si>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</si>
  <si>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</si>
  <si>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</si>
  <si>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</si>
  <si>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</si>
  <si>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</si>
  <si>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</si>
  <si>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</si>
  <si>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</si>
  <si>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</si>
  <si>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</si>
  <si>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</si>
  <si>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</si>
  <si>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</si>
  <si>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</si>
  <si>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</si>
  <si>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</si>
  <si>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</si>
  <si>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</si>
  <si>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</si>
  <si>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</si>
  <si>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</si>
  <si>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</si>
  <si>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</si>
  <si>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</si>
  <si>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</si>
  <si>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</si>
  <si>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</si>
  <si>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</si>
  <si>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</si>
  <si>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</si>
  <si>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</si>
  <si>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</si>
  <si>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</si>
  <si>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</si>
  <si>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</si>
  <si>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</si>
  <si>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</si>
  <si>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</si>
  <si>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</si>
  <si>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</si>
  <si>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</si>
  <si>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</si>
  <si>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</si>
  <si>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</si>
  <si>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</si>
  <si>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</si>
  <si>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</si>
  <si>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</si>
  <si>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</si>
  <si>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</si>
  <si>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</si>
  <si>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</si>
  <si>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</si>
  <si>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</si>
  <si>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</si>
  <si>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</si>
  <si>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</si>
  <si>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</si>
  <si>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</si>
  <si>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</si>
  <si>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</si>
  <si>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</si>
  <si>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</si>
  <si>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</si>
  <si>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</si>
  <si>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</si>
  <si>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</si>
  <si>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</si>
  <si>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</si>
  <si>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</si>
  <si>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</si>
  <si>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</si>
  <si>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</si>
  <si>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</si>
  <si>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</si>
  <si>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</si>
  <si>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</si>
  <si>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</si>
  <si>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</si>
  <si>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</si>
  <si>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</si>
  <si>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</si>
  <si>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</si>
  <si>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</si>
  <si>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</si>
  <si>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</si>
  <si>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</si>
  <si>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</si>
  <si>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</si>
  <si>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</si>
  <si>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</si>
  <si>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</si>
  <si>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</si>
  <si>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</si>
  <si>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</si>
  <si>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</si>
  <si>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</si>
  <si>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</si>
  <si>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</si>
  <si>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</si>
  <si>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</si>
  <si>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</si>
  <si>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</si>
  <si>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</si>
  <si>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</si>
  <si>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</si>
  <si>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</si>
  <si>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</si>
  <si>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</si>
  <si>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</si>
  <si>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</si>
  <si>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</si>
  <si>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</si>
  <si>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</si>
  <si>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</si>
  <si>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</si>
  <si>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</si>
  <si>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</si>
  <si>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</si>
  <si>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</si>
  <si>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</si>
  <si>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</si>
  <si>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</si>
  <si>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</si>
  <si>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</si>
  <si>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</si>
  <si>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</si>
  <si>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</si>
  <si>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</si>
  <si>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</si>
  <si>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</si>
  <si>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</si>
  <si>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</si>
  <si>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</si>
  <si>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</si>
  <si>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</si>
  <si>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</si>
  <si>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</si>
  <si>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</si>
  <si>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</si>
  <si>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</si>
  <si>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</si>
  <si>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</si>
  <si>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</si>
  <si>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</si>
  <si>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</si>
  <si>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</si>
  <si>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</si>
  <si>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</si>
  <si>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</si>
  <si>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</si>
  <si>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</si>
  <si>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</si>
  <si>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</si>
  <si>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</si>
  <si>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 Donation</t>
  </si>
  <si>
    <t>Category</t>
  </si>
  <si>
    <t xml:space="preserve">Sub-Category 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</si>
  <si>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</si>
  <si>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</si>
  <si>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</si>
  <si>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</si>
  <si>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</si>
  <si>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</si>
  <si>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</si>
  <si>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</si>
  <si>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</si>
  <si>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</si>
  <si>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</si>
  <si>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</si>
  <si>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</si>
  <si>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</si>
  <si>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</si>
  <si>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</si>
  <si>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</si>
  <si>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</si>
  <si>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</si>
  <si>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</si>
  <si>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</si>
  <si>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</si>
  <si>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</si>
  <si>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</si>
  <si>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</si>
  <si>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</si>
  <si>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</si>
  <si>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</si>
  <si>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</si>
  <si>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</si>
  <si>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</si>
  <si>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</si>
  <si>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</si>
  <si>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</si>
  <si>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</si>
  <si>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</si>
  <si>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</si>
  <si>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</si>
  <si>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</si>
  <si>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</si>
  <si>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</si>
  <si>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</si>
  <si>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</si>
  <si>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</si>
  <si>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</si>
  <si>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</si>
  <si>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</si>
  <si>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</si>
  <si>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</si>
  <si>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</si>
  <si>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</si>
  <si>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</si>
  <si>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</si>
  <si>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</si>
  <si>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</si>
  <si>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</si>
  <si>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</si>
  <si>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</si>
  <si>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</si>
  <si>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</si>
  <si>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</si>
  <si>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</si>
  <si>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</si>
  <si>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</si>
  <si>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</si>
  <si>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</si>
  <si>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</si>
  <si>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</si>
  <si>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</si>
  <si>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</si>
  <si>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Percent succesful</t>
  </si>
  <si>
    <t>Theater</t>
  </si>
  <si>
    <t>Music</t>
  </si>
  <si>
    <t>Tech</t>
  </si>
  <si>
    <t>Campaign Period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</si>
  <si>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</si>
  <si>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</si>
  <si>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</si>
  <si>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</si>
  <si>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</si>
  <si>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</si>
  <si>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</si>
  <si>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</si>
  <si>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</si>
  <si>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</si>
  <si>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</si>
  <si>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</si>
  <si>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</si>
  <si>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</si>
  <si>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</si>
  <si>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</si>
  <si>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</si>
  <si>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</si>
  <si>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</si>
  <si>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</si>
  <si>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</si>
  <si>
    <t>outcome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</si>
  <si>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</si>
  <si>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</si>
  <si>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</si>
  <si>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</si>
  <si>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</si>
  <si>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</si>
  <si>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Successful</t>
  </si>
  <si>
    <t>Unsuccessful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</si>
</sst>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454545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1" fontId="0" fillId="0" borderId="0" xfId="0" applyNumberFormat="1"/>
    <xf numFmtId="14" fontId="0" fillId="0" borderId="0" xfId="0" applyNumberFormat="1"/>
    <xf numFmtId="0" fontId="3" fillId="0" borderId="0" xfId="0" applyFont="1"/>
    <xf numFmtId="0" fontId="4" fillId="0" borderId="0" xfId="0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1" fontId="1" fillId="0" borderId="0" xfId="0" applyNumberFormat="1" applyFont="1"/>
    <xf numFmtId="0" fontId="0" fillId="0" borderId="0" xfId="0" applyFont="1" applyAlignment="1">
      <alignment vertical="center"/>
    </xf>
    <xf numFmtId="0" fontId="1" fillId="0" borderId="0" xfId="0" applyFont="1" applyAlignment="1">
      <alignment horizontal="right"/>
    </xf>
  </cellXfs>
  <cellStyles count="2">
    <cellStyle name="Normal" xfId="0" builtinId="0"/>
    <cellStyle name="Percent" xfId="1" builtinId="5"/>
  </cellStyles>
  <dxfs count="12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[StarterBook_mi.xlsx]Pivot_Cat!PivotTable1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8-4D47-9BA4-AC2934FEE86D}"/>
            </c:ext>
          </c:extLst>
        </c:ser>
        <c:ser>
          <c:idx val="1"/>
          <c:order val="1"/>
          <c:tx>
            <c:strRef>
              <c:f>Pivot_Cat!$C$3:$C$4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CA8-4D47-9BA4-AC2934FEE86D}"/>
            </c:ext>
          </c:extLst>
        </c:ser>
        <c:ser>
          <c:idx val="2"/>
          <c:order val="2"/>
          <c:tx>
            <c:strRef>
              <c:f>Pivot_Cat!$D$3:$D$4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CA8-4D47-9BA4-AC2934FEE86D}"/>
            </c:ext>
          </c:extLst>
        </c:ser>
        <c:ser>
          <c:idx val="3"/>
          <c:order val="3"/>
          <c:tx>
            <c:strRef>
              <c:f>Pivot_Cat!$E$3:$E$4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CA8-4D47-9BA4-AC2934FEE86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752670752"/>
        <c:axId val="1757951488"/>
      </c:barChart>
      <c:catAx>
        <c:axId val="175267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951488"/>
        <c:crosses val="autoZero"/>
        <c:auto val="1"/>
        <c:lblAlgn val="ctr"/>
        <c:lblOffset val="100"/>
        <c:noMultiLvlLbl val="0"/>
      </c:catAx>
      <c:valAx>
        <c:axId val="17579514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5267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[StarterBook_mi.xlsx]Pivot_SubCat!PivotTable4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D0-45B2-9BD2-861FF34A1934}"/>
            </c:ext>
          </c:extLst>
        </c:ser>
        <c:ser>
          <c:idx val="1"/>
          <c:order val="1"/>
          <c:tx>
            <c:strRef>
              <c:f>Pivot_SubCat!$C$4:$C$5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D0-45B2-9BD2-861FF34A1934}"/>
            </c:ext>
          </c:extLst>
        </c:ser>
        <c:ser>
          <c:idx val="2"/>
          <c:order val="2"/>
          <c:tx>
            <c:strRef>
              <c:f>Pivot_SubCat!$D$4:$D$5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D0-45B2-9BD2-861FF34A1934}"/>
            </c:ext>
          </c:extLst>
        </c:ser>
        <c:ser>
          <c:idx val="3"/>
          <c:order val="3"/>
          <c:tx>
            <c:strRef>
              <c:f>Pivot_SubCat!$E$4:$E$5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D0-45B2-9BD2-861FF34A1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4520224"/>
        <c:axId val="1894301824"/>
      </c:barChart>
      <c:catAx>
        <c:axId val="185452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301824"/>
        <c:crosses val="autoZero"/>
        <c:auto val="1"/>
        <c:lblAlgn val="ctr"/>
        <c:lblOffset val="100"/>
        <c:noMultiLvlLbl val="0"/>
      </c:catAx>
      <c:valAx>
        <c:axId val="189430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52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[StarterBook_mi.xlsx]Pivot_Date!PivotTable5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7F-49AB-9647-06BFC14D0AD9}"/>
            </c:ext>
          </c:extLst>
        </c:ser>
        <c:ser>
          <c:idx val="1"/>
          <c:order val="1"/>
          <c:tx>
            <c:strRef>
              <c:f>Pivot_Date!$C$4:$C$5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07F-49AB-9647-06BFC14D0AD9}"/>
            </c:ext>
          </c:extLst>
        </c:ser>
        <c:ser>
          <c:idx val="2"/>
          <c:order val="2"/>
          <c:tx>
            <c:strRef>
              <c:f>Pivot_Date!$D$4:$D$5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07F-49AB-9647-06BFC14D0AD9}"/>
            </c:ext>
          </c:extLst>
        </c:ser>
        <c:ser>
          <c:idx val="3"/>
          <c:order val="3"/>
          <c:tx>
            <c:strRef>
              <c:f>Pivot_Date!$E$4:$E$5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07F-49AB-9647-06BFC14D0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3141792"/>
        <c:axId val="1851170272"/>
      </c:lineChart>
      <c:catAx>
        <c:axId val="198314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170272"/>
        <c:crosses val="autoZero"/>
        <c:auto val="1"/>
        <c:lblAlgn val="ctr"/>
        <c:lblOffset val="100"/>
        <c:noMultiLvlLbl val="0"/>
      </c:catAx>
      <c:valAx>
        <c:axId val="185117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14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40-4416-8FA3-83EAF31C9A7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40-4416-8FA3-83EAF31C9A7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40-4416-8FA3-83EAF31C9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143392"/>
        <c:axId val="1851174432"/>
      </c:lineChart>
      <c:catAx>
        <c:axId val="198314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174432"/>
        <c:crosses val="autoZero"/>
        <c:auto val="1"/>
        <c:lblAlgn val="ctr"/>
        <c:lblOffset val="100"/>
        <c:noMultiLvlLbl val="0"/>
      </c:catAx>
      <c:valAx>
        <c:axId val="185117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14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281940</xdr:colOff>
      <xdr:row>1</xdr:row>
      <xdr:rowOff>163830</xdr:rowOff>
    </xdr:from>
    <xdr:to>
      <xdr:col>20</xdr:col>
      <xdr:colOff>15240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14E115-6500-489C-B28D-1222E3AEBB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163830</xdr:rowOff>
    </xdr:from>
    <xdr:to>
      <xdr:col>16</xdr:col>
      <xdr:colOff>1325880</xdr:colOff>
      <xdr:row>25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BFB0C0-1BC1-4BE4-8177-E6F281208A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2</xdr:row>
      <xdr:rowOff>163830</xdr:rowOff>
    </xdr:from>
    <xdr:to>
      <xdr:col>17</xdr:col>
      <xdr:colOff>15240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7EB2F4-50B5-4C18-9860-7DD080DCB7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1120140</xdr:colOff>
      <xdr:row>15</xdr:row>
      <xdr:rowOff>3810</xdr:rowOff>
    </xdr:from>
    <xdr:to>
      <xdr:col>8</xdr:col>
      <xdr:colOff>22860</xdr:colOff>
      <xdr:row>36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425C96-74E0-4CD5-89FE-3D516DF607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ll" refreshedDate="43626.828758217591" createdVersion="6" refreshedVersion="6" minRefreshableVersion="3" recordCount="4114" xr:uid="{0D4613B2-76F9-468A-B5CF-A97768E352A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g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ll" refreshedDate="43626.909658101853" createdVersion="6" refreshedVersion="6" minRefreshableVersion="3" recordCount="4114" xr:uid="{3AF900E4-675D-42F3-9A11-F9EC87638BA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g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0E1178-A2C2-4FD0-BB86-C30CDB2C223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F6036-95A5-40CF-859E-C9F5322DD6A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D07E64-B140-42AC-8875-B902541614A7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6"/>
  <sheetViews>
    <sheetView tabSelected="1" zoomScaleNormal="100" workbookViewId="0">
      <selection activeCell="C164" sqref="C164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0.21875" customWidth="1"/>
    <col min="5" max="5" width="16.44140625" customWidth="1"/>
    <col min="6" max="6" width="21.33203125" customWidth="1"/>
    <col min="7" max="7" width="17.88671875" customWidth="1"/>
    <col min="8" max="8" width="12.5546875" customWidth="1"/>
    <col min="9" max="9" width="19.33203125" customWidth="1"/>
    <col min="10" max="10" width="17.88671875" customWidth="1"/>
    <col min="11" max="11" width="15.44140625" customWidth="1"/>
    <col min="12" max="12" width="14.6640625" customWidth="1"/>
    <col min="13" max="13" width="20.21875" customWidth="1"/>
    <col min="14" max="14" width="24" customWidth="1"/>
    <col min="15" max="16" width="17.6640625" customWidth="1"/>
    <col min="17" max="17" width="14.33203125" customWidth="1"/>
    <col min="18" max="18" width="16.6640625" customWidth="1"/>
    <col min="19" max="19" width="22.109375" bestFit="1" customWidth="1"/>
    <col min="20" max="20" width="20.109375" bestFit="1" customWidth="1"/>
    <col min="21" max="21" width="26.886718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4" t="s">
        <v>8366</v>
      </c>
      <c r="U1" s="1" t="s">
        <v>8384</v>
      </c>
    </row>
    <row r="2" spans="1:21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E2*100/D2</f>
        <v>136.85882352941175</v>
      </c>
      <c r="P2" s="7">
        <f t="shared" ref="P2:P33" si="1">E2/L2</f>
        <v>63.917582417582416</v>
      </c>
      <c r="Q2" s="9" t="str">
        <f>LEFT(N2, SEARCH("/",N2,1)-1)</f>
        <v>film &amp; video</v>
      </c>
      <c r="R2" s="10" t="str">
        <f>RIGHT(N2,LEN(N2)-FIND("/",N2))</f>
        <v>television</v>
      </c>
      <c r="S2" s="8">
        <f>(J2/86400)+25569+(-5/24)</f>
        <v>42176.798738425925</v>
      </c>
      <c r="T2" s="8">
        <f t="shared" ref="T2:T65" si="2">(I2/86400)+25569+(-5/24)</f>
        <v>42207.916666666664</v>
      </c>
      <c r="U2" s="7">
        <f>T2-S2</f>
        <v>31.117928240739275</v>
      </c>
    </row>
    <row r="3" spans="1:21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142.60827250608273</v>
      </c>
      <c r="P3" s="7">
        <f t="shared" si="1"/>
        <v>185.48101265822785</v>
      </c>
      <c r="Q3" s="9" t="str">
        <f t="shared" ref="Q3:Q66" si="3">LEFT(N3, SEARCH("/",N3,1)-1)</f>
        <v>film &amp; video</v>
      </c>
      <c r="R3" s="10" t="str">
        <f t="shared" ref="R3:R66" si="4">RIGHT(N3,LEN(N3)-FIND("/",N3))</f>
        <v>television</v>
      </c>
      <c r="S3" s="8">
        <f t="shared" ref="S3:S66" si="5">(J3/86400)+25569+(-5/24)</f>
        <v>42766.392164351848</v>
      </c>
      <c r="T3" s="8">
        <f t="shared" si="2"/>
        <v>42796.392164351848</v>
      </c>
      <c r="U3" s="7">
        <f t="shared" ref="U3:U66" si="6">T3-S3</f>
        <v>30</v>
      </c>
    </row>
    <row r="4" spans="1:21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7">
        <f t="shared" si="1"/>
        <v>15</v>
      </c>
      <c r="Q4" s="9" t="str">
        <f t="shared" si="3"/>
        <v>film &amp; video</v>
      </c>
      <c r="R4" s="10" t="str">
        <f t="shared" si="4"/>
        <v>television</v>
      </c>
      <c r="S4" s="8">
        <f t="shared" si="5"/>
        <v>42405.494016203702</v>
      </c>
      <c r="T4" s="8">
        <f t="shared" si="2"/>
        <v>42415.494016203702</v>
      </c>
      <c r="U4" s="7">
        <f t="shared" si="6"/>
        <v>10</v>
      </c>
    </row>
    <row r="5" spans="1:21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103.9</v>
      </c>
      <c r="P5" s="7">
        <f t="shared" si="1"/>
        <v>69.266666666666666</v>
      </c>
      <c r="Q5" s="9" t="str">
        <f t="shared" si="3"/>
        <v>film &amp; video</v>
      </c>
      <c r="R5" s="10" t="str">
        <f t="shared" si="4"/>
        <v>television</v>
      </c>
      <c r="S5" s="8">
        <f t="shared" si="5"/>
        <v>41828.306793981479</v>
      </c>
      <c r="T5" s="8">
        <f t="shared" si="2"/>
        <v>41858.306793981479</v>
      </c>
      <c r="U5" s="7">
        <f t="shared" si="6"/>
        <v>30</v>
      </c>
    </row>
    <row r="6" spans="1:21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122.99154545454546</v>
      </c>
      <c r="P6" s="7">
        <f t="shared" si="1"/>
        <v>190.55028169014085</v>
      </c>
      <c r="Q6" s="9" t="str">
        <f t="shared" si="3"/>
        <v>film &amp; video</v>
      </c>
      <c r="R6" s="10" t="str">
        <f t="shared" si="4"/>
        <v>television</v>
      </c>
      <c r="S6" s="8">
        <f t="shared" si="5"/>
        <v>42327.625914351847</v>
      </c>
      <c r="T6" s="8">
        <f t="shared" si="2"/>
        <v>42357.625914351847</v>
      </c>
      <c r="U6" s="7">
        <f t="shared" si="6"/>
        <v>30</v>
      </c>
    </row>
    <row r="7" spans="1:21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7">
        <f t="shared" si="1"/>
        <v>93.40425531914893</v>
      </c>
      <c r="Q7" s="9" t="str">
        <f t="shared" si="3"/>
        <v>film &amp; video</v>
      </c>
      <c r="R7" s="10" t="str">
        <f t="shared" si="4"/>
        <v>television</v>
      </c>
      <c r="S7" s="8">
        <f t="shared" si="5"/>
        <v>42563.724618055552</v>
      </c>
      <c r="T7" s="8">
        <f t="shared" si="2"/>
        <v>42580.024305555555</v>
      </c>
      <c r="U7" s="7">
        <f t="shared" si="6"/>
        <v>16.299687500002619</v>
      </c>
    </row>
    <row r="8" spans="1:21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7">
        <f t="shared" si="1"/>
        <v>146.87931034482759</v>
      </c>
      <c r="Q8" s="9" t="str">
        <f t="shared" si="3"/>
        <v>film &amp; video</v>
      </c>
      <c r="R8" s="10" t="str">
        <f t="shared" si="4"/>
        <v>television</v>
      </c>
      <c r="S8" s="8">
        <f t="shared" si="5"/>
        <v>41793.864004629628</v>
      </c>
      <c r="T8" s="8">
        <f t="shared" si="2"/>
        <v>41803.864004629628</v>
      </c>
      <c r="U8" s="7">
        <f t="shared" si="6"/>
        <v>10</v>
      </c>
    </row>
    <row r="9" spans="1:21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101.22222222222223</v>
      </c>
      <c r="P9" s="7">
        <f t="shared" si="1"/>
        <v>159.82456140350877</v>
      </c>
      <c r="Q9" s="9" t="str">
        <f t="shared" si="3"/>
        <v>film &amp; video</v>
      </c>
      <c r="R9" s="10" t="str">
        <f t="shared" si="4"/>
        <v>television</v>
      </c>
      <c r="S9" s="8">
        <f t="shared" si="5"/>
        <v>42515.838738425919</v>
      </c>
      <c r="T9" s="8">
        <f t="shared" si="2"/>
        <v>42555.838738425919</v>
      </c>
      <c r="U9" s="7">
        <f t="shared" si="6"/>
        <v>40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100.04342857142858</v>
      </c>
      <c r="P10" s="7">
        <f t="shared" si="1"/>
        <v>291.79333333333335</v>
      </c>
      <c r="Q10" s="9" t="str">
        <f t="shared" si="3"/>
        <v>film &amp; video</v>
      </c>
      <c r="R10" s="10" t="str">
        <f t="shared" si="4"/>
        <v>television</v>
      </c>
      <c r="S10" s="8">
        <f t="shared" si="5"/>
        <v>42468.736249999994</v>
      </c>
      <c r="T10" s="8">
        <f t="shared" si="2"/>
        <v>42475.666666666664</v>
      </c>
      <c r="U10" s="7">
        <f t="shared" si="6"/>
        <v>6.9304166666697711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7">
        <f t="shared" si="1"/>
        <v>31.499500000000001</v>
      </c>
      <c r="Q11" s="9" t="str">
        <f t="shared" si="3"/>
        <v>film &amp; video</v>
      </c>
      <c r="R11" s="10" t="str">
        <f t="shared" si="4"/>
        <v>television</v>
      </c>
      <c r="S11" s="8">
        <f t="shared" si="5"/>
        <v>42446.895185185182</v>
      </c>
      <c r="T11" s="8">
        <f t="shared" si="2"/>
        <v>42476.895185185182</v>
      </c>
      <c r="U11" s="7">
        <f t="shared" si="6"/>
        <v>30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100.5</v>
      </c>
      <c r="P12" s="7">
        <f t="shared" si="1"/>
        <v>158.68421052631578</v>
      </c>
      <c r="Q12" s="9" t="str">
        <f t="shared" si="3"/>
        <v>film &amp; video</v>
      </c>
      <c r="R12" s="10" t="str">
        <f t="shared" si="4"/>
        <v>television</v>
      </c>
      <c r="S12" s="8">
        <f t="shared" si="5"/>
        <v>41779.859710648147</v>
      </c>
      <c r="T12" s="8">
        <f t="shared" si="2"/>
        <v>41814.859710648147</v>
      </c>
      <c r="U12" s="7">
        <f t="shared" si="6"/>
        <v>35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7">
        <f t="shared" si="1"/>
        <v>80.333333333333329</v>
      </c>
      <c r="Q13" s="9" t="str">
        <f t="shared" si="3"/>
        <v>film &amp; video</v>
      </c>
      <c r="R13" s="10" t="str">
        <f t="shared" si="4"/>
        <v>television</v>
      </c>
      <c r="S13" s="8">
        <f t="shared" si="5"/>
        <v>42572.570162037031</v>
      </c>
      <c r="T13" s="8">
        <f t="shared" si="2"/>
        <v>42603.916666666664</v>
      </c>
      <c r="U13" s="7">
        <f t="shared" si="6"/>
        <v>31.346504629633273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165.29333333333332</v>
      </c>
      <c r="P14" s="7">
        <f t="shared" si="1"/>
        <v>59.961305925030231</v>
      </c>
      <c r="Q14" s="9" t="str">
        <f t="shared" si="3"/>
        <v>film &amp; video</v>
      </c>
      <c r="R14" s="10" t="str">
        <f t="shared" si="4"/>
        <v>television</v>
      </c>
      <c r="S14" s="8">
        <f t="shared" si="5"/>
        <v>41791.504918981482</v>
      </c>
      <c r="T14" s="8">
        <f t="shared" si="2"/>
        <v>41835.916666666664</v>
      </c>
      <c r="U14" s="7">
        <f t="shared" si="6"/>
        <v>44.41174768518249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7">
        <f t="shared" si="1"/>
        <v>109.78431372549019</v>
      </c>
      <c r="Q15" s="9" t="str">
        <f t="shared" si="3"/>
        <v>film &amp; video</v>
      </c>
      <c r="R15" s="10" t="str">
        <f t="shared" si="4"/>
        <v>television</v>
      </c>
      <c r="S15" s="8">
        <f t="shared" si="5"/>
        <v>42508.468854166662</v>
      </c>
      <c r="T15" s="8">
        <f t="shared" si="2"/>
        <v>42544.643749999996</v>
      </c>
      <c r="U15" s="7">
        <f t="shared" si="6"/>
        <v>36.174895833333721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7">
        <f t="shared" si="1"/>
        <v>147.70731707317074</v>
      </c>
      <c r="Q16" s="9" t="str">
        <f t="shared" si="3"/>
        <v>film &amp; video</v>
      </c>
      <c r="R16" s="10" t="str">
        <f t="shared" si="4"/>
        <v>television</v>
      </c>
      <c r="S16" s="8">
        <f t="shared" si="5"/>
        <v>41807.818148148144</v>
      </c>
      <c r="T16" s="8">
        <f t="shared" si="2"/>
        <v>41833.374305555553</v>
      </c>
      <c r="U16" s="7">
        <f t="shared" si="6"/>
        <v>25.556157407409046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</v>
      </c>
      <c r="P17" s="7">
        <f t="shared" si="1"/>
        <v>21.755102040816325</v>
      </c>
      <c r="Q17" s="9" t="str">
        <f t="shared" si="3"/>
        <v>film &amp; video</v>
      </c>
      <c r="R17" s="10" t="str">
        <f t="shared" si="4"/>
        <v>television</v>
      </c>
      <c r="S17" s="8">
        <f t="shared" si="5"/>
        <v>42256.183541666665</v>
      </c>
      <c r="T17" s="8">
        <f t="shared" si="2"/>
        <v>42274.634722222218</v>
      </c>
      <c r="U17" s="7">
        <f t="shared" si="6"/>
        <v>18.451180555552128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100.24166666666666</v>
      </c>
      <c r="P18" s="7">
        <f t="shared" si="1"/>
        <v>171.84285714285716</v>
      </c>
      <c r="Q18" s="9" t="str">
        <f t="shared" si="3"/>
        <v>film &amp; video</v>
      </c>
      <c r="R18" s="10" t="str">
        <f t="shared" si="4"/>
        <v>television</v>
      </c>
      <c r="S18" s="8">
        <f t="shared" si="5"/>
        <v>41760.588090277779</v>
      </c>
      <c r="T18" s="8">
        <f t="shared" si="2"/>
        <v>41806.020833333328</v>
      </c>
      <c r="U18" s="7">
        <f t="shared" si="6"/>
        <v>45.432743055549508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100.66666666666667</v>
      </c>
      <c r="P19" s="7">
        <f t="shared" si="1"/>
        <v>41.944444444444443</v>
      </c>
      <c r="Q19" s="9" t="str">
        <f t="shared" si="3"/>
        <v>film &amp; video</v>
      </c>
      <c r="R19" s="10" t="str">
        <f t="shared" si="4"/>
        <v>television</v>
      </c>
      <c r="S19" s="8">
        <f t="shared" si="5"/>
        <v>41917.523402777777</v>
      </c>
      <c r="T19" s="8">
        <f t="shared" si="2"/>
        <v>41947.565069444441</v>
      </c>
      <c r="U19" s="7">
        <f t="shared" si="6"/>
        <v>30.041666666664241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</v>
      </c>
      <c r="P20" s="7">
        <f t="shared" si="1"/>
        <v>93.264122807017543</v>
      </c>
      <c r="Q20" s="9" t="str">
        <f t="shared" si="3"/>
        <v>film &amp; video</v>
      </c>
      <c r="R20" s="10" t="str">
        <f t="shared" si="4"/>
        <v>television</v>
      </c>
      <c r="S20" s="8">
        <f t="shared" si="5"/>
        <v>41869.333981481475</v>
      </c>
      <c r="T20" s="8">
        <f t="shared" si="2"/>
        <v>41899.333981481475</v>
      </c>
      <c r="U20" s="7">
        <f t="shared" si="6"/>
        <v>30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7">
        <f t="shared" si="1"/>
        <v>56.136363636363633</v>
      </c>
      <c r="Q21" s="9" t="str">
        <f t="shared" si="3"/>
        <v>film &amp; video</v>
      </c>
      <c r="R21" s="10" t="str">
        <f t="shared" si="4"/>
        <v>television</v>
      </c>
      <c r="S21" s="8">
        <f t="shared" si="5"/>
        <v>42175.608032407406</v>
      </c>
      <c r="T21" s="8">
        <f t="shared" si="2"/>
        <v>42205.608032407406</v>
      </c>
      <c r="U21" s="7">
        <f t="shared" si="6"/>
        <v>30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7">
        <f t="shared" si="1"/>
        <v>80.16</v>
      </c>
      <c r="Q22" s="9" t="str">
        <f t="shared" si="3"/>
        <v>film &amp; video</v>
      </c>
      <c r="R22" s="10" t="str">
        <f t="shared" si="4"/>
        <v>television</v>
      </c>
      <c r="S22" s="8">
        <f t="shared" si="5"/>
        <v>42200.549907407403</v>
      </c>
      <c r="T22" s="8">
        <f t="shared" si="2"/>
        <v>42260.549907407403</v>
      </c>
      <c r="U22" s="7">
        <f t="shared" si="6"/>
        <v>60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7">
        <f t="shared" si="1"/>
        <v>199.9009900990099</v>
      </c>
      <c r="Q23" s="9" t="str">
        <f t="shared" si="3"/>
        <v>film &amp; video</v>
      </c>
      <c r="R23" s="10" t="str">
        <f t="shared" si="4"/>
        <v>television</v>
      </c>
      <c r="S23" s="8">
        <f t="shared" si="5"/>
        <v>41878.418854166666</v>
      </c>
      <c r="T23" s="8">
        <f t="shared" si="2"/>
        <v>41908.418854166666</v>
      </c>
      <c r="U23" s="7">
        <f t="shared" si="6"/>
        <v>30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117.14285714285714</v>
      </c>
      <c r="P24" s="7">
        <f t="shared" si="1"/>
        <v>51.25</v>
      </c>
      <c r="Q24" s="9" t="str">
        <f t="shared" si="3"/>
        <v>film &amp; video</v>
      </c>
      <c r="R24" s="10" t="str">
        <f t="shared" si="4"/>
        <v>television</v>
      </c>
      <c r="S24" s="8">
        <f t="shared" si="5"/>
        <v>41989.703009259254</v>
      </c>
      <c r="T24" s="8">
        <f t="shared" si="2"/>
        <v>42005.124305555553</v>
      </c>
      <c r="U24" s="7">
        <f t="shared" si="6"/>
        <v>15.421296296299261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7">
        <f t="shared" si="1"/>
        <v>103.04347826086956</v>
      </c>
      <c r="Q25" s="9" t="str">
        <f t="shared" si="3"/>
        <v>film &amp; video</v>
      </c>
      <c r="R25" s="10" t="str">
        <f t="shared" si="4"/>
        <v>television</v>
      </c>
      <c r="S25" s="8">
        <f t="shared" si="5"/>
        <v>42097.570613425924</v>
      </c>
      <c r="T25" s="8">
        <f t="shared" si="2"/>
        <v>42124.430555555555</v>
      </c>
      <c r="U25" s="7">
        <f t="shared" si="6"/>
        <v>26.859942129631236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108.80768571428571</v>
      </c>
      <c r="P26" s="7">
        <f t="shared" si="1"/>
        <v>66.346149825783982</v>
      </c>
      <c r="Q26" s="9" t="str">
        <f t="shared" si="3"/>
        <v>film &amp; video</v>
      </c>
      <c r="R26" s="10" t="str">
        <f t="shared" si="4"/>
        <v>television</v>
      </c>
      <c r="S26" s="8">
        <f t="shared" si="5"/>
        <v>42229.611840277772</v>
      </c>
      <c r="T26" s="8">
        <f t="shared" si="2"/>
        <v>42262.610416666663</v>
      </c>
      <c r="U26" s="7">
        <f t="shared" si="6"/>
        <v>32.998576388890797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133.33333333333334</v>
      </c>
      <c r="P27" s="7">
        <f t="shared" si="1"/>
        <v>57.142857142857146</v>
      </c>
      <c r="Q27" s="9" t="str">
        <f t="shared" si="3"/>
        <v>film &amp; video</v>
      </c>
      <c r="R27" s="10" t="str">
        <f t="shared" si="4"/>
        <v>television</v>
      </c>
      <c r="S27" s="8">
        <f t="shared" si="5"/>
        <v>42317.816678240742</v>
      </c>
      <c r="T27" s="8">
        <f t="shared" si="2"/>
        <v>42377.816678240742</v>
      </c>
      <c r="U27" s="7">
        <f t="shared" si="6"/>
        <v>60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155.19999999999999</v>
      </c>
      <c r="P28" s="7">
        <f t="shared" si="1"/>
        <v>102.10526315789474</v>
      </c>
      <c r="Q28" s="9" t="str">
        <f t="shared" si="3"/>
        <v>film &amp; video</v>
      </c>
      <c r="R28" s="10" t="str">
        <f t="shared" si="4"/>
        <v>television</v>
      </c>
      <c r="S28" s="8">
        <f t="shared" si="5"/>
        <v>41828.307222222218</v>
      </c>
      <c r="T28" s="8">
        <f t="shared" si="2"/>
        <v>41868.307222222218</v>
      </c>
      <c r="U28" s="7">
        <f t="shared" si="6"/>
        <v>40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111.72499999999999</v>
      </c>
      <c r="P29" s="7">
        <f t="shared" si="1"/>
        <v>148.96666666666667</v>
      </c>
      <c r="Q29" s="9" t="str">
        <f t="shared" si="3"/>
        <v>film &amp; video</v>
      </c>
      <c r="R29" s="10" t="str">
        <f t="shared" si="4"/>
        <v>television</v>
      </c>
      <c r="S29" s="8">
        <f t="shared" si="5"/>
        <v>41928.956400462957</v>
      </c>
      <c r="T29" s="8">
        <f t="shared" si="2"/>
        <v>41958.998067129629</v>
      </c>
      <c r="U29" s="7">
        <f t="shared" si="6"/>
        <v>30.041666666671517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</v>
      </c>
      <c r="P30" s="7">
        <f t="shared" si="1"/>
        <v>169.6056338028169</v>
      </c>
      <c r="Q30" s="9" t="str">
        <f t="shared" si="3"/>
        <v>film &amp; video</v>
      </c>
      <c r="R30" s="10" t="str">
        <f t="shared" si="4"/>
        <v>television</v>
      </c>
      <c r="S30" s="8">
        <f t="shared" si="5"/>
        <v>42324.755601851844</v>
      </c>
      <c r="T30" s="8">
        <f t="shared" si="2"/>
        <v>42354.755601851844</v>
      </c>
      <c r="U30" s="7">
        <f t="shared" si="6"/>
        <v>30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123.33333333333333</v>
      </c>
      <c r="P31" s="7">
        <f t="shared" si="1"/>
        <v>31.623931623931625</v>
      </c>
      <c r="Q31" s="9" t="str">
        <f t="shared" si="3"/>
        <v>film &amp; video</v>
      </c>
      <c r="R31" s="10" t="str">
        <f t="shared" si="4"/>
        <v>television</v>
      </c>
      <c r="S31" s="8">
        <f t="shared" si="5"/>
        <v>41812.464907407404</v>
      </c>
      <c r="T31" s="8">
        <f t="shared" si="2"/>
        <v>41842.464907407404</v>
      </c>
      <c r="U31" s="7">
        <f t="shared" si="6"/>
        <v>30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7">
        <f t="shared" si="1"/>
        <v>76.45264150943396</v>
      </c>
      <c r="Q32" s="9" t="str">
        <f t="shared" si="3"/>
        <v>film &amp; video</v>
      </c>
      <c r="R32" s="10" t="str">
        <f t="shared" si="4"/>
        <v>television</v>
      </c>
      <c r="S32" s="8">
        <f t="shared" si="5"/>
        <v>41842.084664351853</v>
      </c>
      <c r="T32" s="8">
        <f t="shared" si="2"/>
        <v>41872.084664351853</v>
      </c>
      <c r="U32" s="7">
        <f t="shared" si="6"/>
        <v>30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7">
        <f t="shared" si="1"/>
        <v>13</v>
      </c>
      <c r="Q33" s="9" t="str">
        <f t="shared" si="3"/>
        <v>film &amp; video</v>
      </c>
      <c r="R33" s="10" t="str">
        <f t="shared" si="4"/>
        <v>television</v>
      </c>
      <c r="S33" s="8">
        <f t="shared" si="5"/>
        <v>42376.583726851844</v>
      </c>
      <c r="T33" s="8">
        <f t="shared" si="2"/>
        <v>42394.583726851844</v>
      </c>
      <c r="U33" s="7">
        <f t="shared" si="6"/>
        <v>18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7">
        <f t="shared" ref="P34:P65" si="7">E34/L34</f>
        <v>320.44943820224717</v>
      </c>
      <c r="Q34" s="9" t="str">
        <f t="shared" si="3"/>
        <v>film &amp; video</v>
      </c>
      <c r="R34" s="10" t="str">
        <f t="shared" si="4"/>
        <v>television</v>
      </c>
      <c r="S34" s="8">
        <f t="shared" si="5"/>
        <v>42461.419178240736</v>
      </c>
      <c r="T34" s="8">
        <f t="shared" si="2"/>
        <v>42502.957638888889</v>
      </c>
      <c r="U34" s="7">
        <f t="shared" si="6"/>
        <v>41.538460648152977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7">
        <f t="shared" si="7"/>
        <v>83.75</v>
      </c>
      <c r="Q35" s="9" t="str">
        <f t="shared" si="3"/>
        <v>film &amp; video</v>
      </c>
      <c r="R35" s="10" t="str">
        <f t="shared" si="4"/>
        <v>television</v>
      </c>
      <c r="S35" s="8">
        <f t="shared" si="5"/>
        <v>42286.452557870369</v>
      </c>
      <c r="T35" s="8">
        <f t="shared" si="2"/>
        <v>42316.494224537033</v>
      </c>
      <c r="U35" s="7">
        <f t="shared" si="6"/>
        <v>30.041666666664241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7">
        <f t="shared" si="7"/>
        <v>49.882352941176471</v>
      </c>
      <c r="Q36" s="9" t="str">
        <f t="shared" si="3"/>
        <v>film &amp; video</v>
      </c>
      <c r="R36" s="10" t="str">
        <f t="shared" si="4"/>
        <v>television</v>
      </c>
      <c r="S36" s="8">
        <f t="shared" si="5"/>
        <v>41841.113437499997</v>
      </c>
      <c r="T36" s="8">
        <f t="shared" si="2"/>
        <v>41856.113437499997</v>
      </c>
      <c r="U36" s="7">
        <f t="shared" si="6"/>
        <v>15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7">
        <f t="shared" si="7"/>
        <v>59.464285714285715</v>
      </c>
      <c r="Q37" s="9" t="str">
        <f t="shared" si="3"/>
        <v>film &amp; video</v>
      </c>
      <c r="R37" s="10" t="str">
        <f t="shared" si="4"/>
        <v>television</v>
      </c>
      <c r="S37" s="8">
        <f t="shared" si="5"/>
        <v>42098.083495370367</v>
      </c>
      <c r="T37" s="8">
        <f t="shared" si="2"/>
        <v>42121.791666666664</v>
      </c>
      <c r="U37" s="7">
        <f t="shared" si="6"/>
        <v>23.708171296297223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7">
        <f t="shared" si="7"/>
        <v>193.84090909090909</v>
      </c>
      <c r="Q38" s="9" t="str">
        <f t="shared" si="3"/>
        <v>film &amp; video</v>
      </c>
      <c r="R38" s="10" t="str">
        <f t="shared" si="4"/>
        <v>television</v>
      </c>
      <c r="S38" s="8">
        <f t="shared" si="5"/>
        <v>42068.098668981482</v>
      </c>
      <c r="T38" s="8">
        <f t="shared" si="2"/>
        <v>42098.05700231481</v>
      </c>
      <c r="U38" s="7">
        <f t="shared" si="6"/>
        <v>29.958333333328483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7">
        <f t="shared" si="7"/>
        <v>159.51383399209487</v>
      </c>
      <c r="Q39" s="9" t="str">
        <f t="shared" si="3"/>
        <v>film &amp; video</v>
      </c>
      <c r="R39" s="10" t="str">
        <f t="shared" si="4"/>
        <v>television</v>
      </c>
      <c r="S39" s="8">
        <f t="shared" si="5"/>
        <v>42032.484710648147</v>
      </c>
      <c r="T39" s="8">
        <f t="shared" si="2"/>
        <v>42062.484710648147</v>
      </c>
      <c r="U39" s="7">
        <f t="shared" si="6"/>
        <v>30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7">
        <f t="shared" si="7"/>
        <v>41.68181818181818</v>
      </c>
      <c r="Q40" s="9" t="str">
        <f t="shared" si="3"/>
        <v>film &amp; video</v>
      </c>
      <c r="R40" s="10" t="str">
        <f t="shared" si="4"/>
        <v>television</v>
      </c>
      <c r="S40" s="8">
        <f t="shared" si="5"/>
        <v>41374.84888888889</v>
      </c>
      <c r="T40" s="8">
        <f t="shared" si="2"/>
        <v>41404.84888888889</v>
      </c>
      <c r="U40" s="7">
        <f t="shared" si="6"/>
        <v>30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130.97999999999999</v>
      </c>
      <c r="P41" s="7">
        <f t="shared" si="7"/>
        <v>150.89861751152074</v>
      </c>
      <c r="Q41" s="9" t="str">
        <f t="shared" si="3"/>
        <v>film &amp; video</v>
      </c>
      <c r="R41" s="10" t="str">
        <f t="shared" si="4"/>
        <v>television</v>
      </c>
      <c r="S41" s="8">
        <f t="shared" si="5"/>
        <v>41753.838749999995</v>
      </c>
      <c r="T41" s="8">
        <f t="shared" si="2"/>
        <v>41784.749305555553</v>
      </c>
      <c r="U41" s="7">
        <f t="shared" si="6"/>
        <v>30.910555555557949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</v>
      </c>
      <c r="P42" s="7">
        <f t="shared" si="7"/>
        <v>126.6875</v>
      </c>
      <c r="Q42" s="9" t="str">
        <f t="shared" si="3"/>
        <v>film &amp; video</v>
      </c>
      <c r="R42" s="10" t="str">
        <f t="shared" si="4"/>
        <v>television</v>
      </c>
      <c r="S42" s="8">
        <f t="shared" si="5"/>
        <v>41789.005648148144</v>
      </c>
      <c r="T42" s="8">
        <f t="shared" si="2"/>
        <v>41808.958333333328</v>
      </c>
      <c r="U42" s="7">
        <f t="shared" si="6"/>
        <v>19.952685185184237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7">
        <f t="shared" si="7"/>
        <v>105.26315789473684</v>
      </c>
      <c r="Q43" s="9" t="str">
        <f t="shared" si="3"/>
        <v>film &amp; video</v>
      </c>
      <c r="R43" s="10" t="str">
        <f t="shared" si="4"/>
        <v>television</v>
      </c>
      <c r="S43" s="8">
        <f t="shared" si="5"/>
        <v>41887.360578703701</v>
      </c>
      <c r="T43" s="8">
        <f t="shared" si="2"/>
        <v>41917.360578703701</v>
      </c>
      <c r="U43" s="7">
        <f t="shared" si="6"/>
        <v>30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7">
        <f t="shared" si="7"/>
        <v>117.51479289940828</v>
      </c>
      <c r="Q44" s="9" t="str">
        <f t="shared" si="3"/>
        <v>film &amp; video</v>
      </c>
      <c r="R44" s="10" t="str">
        <f t="shared" si="4"/>
        <v>television</v>
      </c>
      <c r="S44" s="8">
        <f t="shared" si="5"/>
        <v>41971.430856481478</v>
      </c>
      <c r="T44" s="8">
        <f t="shared" si="2"/>
        <v>42001.430856481478</v>
      </c>
      <c r="U44" s="7">
        <f t="shared" si="6"/>
        <v>30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308.66000000000003</v>
      </c>
      <c r="P45" s="7">
        <f t="shared" si="7"/>
        <v>117.36121673003802</v>
      </c>
      <c r="Q45" s="9" t="str">
        <f t="shared" si="3"/>
        <v>film &amp; video</v>
      </c>
      <c r="R45" s="10" t="str">
        <f t="shared" si="4"/>
        <v>television</v>
      </c>
      <c r="S45" s="8">
        <f t="shared" si="5"/>
        <v>41802.582013888888</v>
      </c>
      <c r="T45" s="8">
        <f t="shared" si="2"/>
        <v>41832.791666666664</v>
      </c>
      <c r="U45" s="7">
        <f t="shared" si="6"/>
        <v>30.209652777775773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7">
        <f t="shared" si="7"/>
        <v>133.33333333333334</v>
      </c>
      <c r="Q46" s="9" t="str">
        <f t="shared" si="3"/>
        <v>film &amp; video</v>
      </c>
      <c r="R46" s="10" t="str">
        <f t="shared" si="4"/>
        <v>television</v>
      </c>
      <c r="S46" s="8">
        <f t="shared" si="5"/>
        <v>41873.890474537031</v>
      </c>
      <c r="T46" s="8">
        <f t="shared" si="2"/>
        <v>41918.890474537031</v>
      </c>
      <c r="U46" s="7">
        <f t="shared" si="6"/>
        <v>45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7">
        <f t="shared" si="7"/>
        <v>98.360655737704917</v>
      </c>
      <c r="Q47" s="9" t="str">
        <f t="shared" si="3"/>
        <v>film &amp; video</v>
      </c>
      <c r="R47" s="10" t="str">
        <f t="shared" si="4"/>
        <v>television</v>
      </c>
      <c r="S47" s="8">
        <f t="shared" si="5"/>
        <v>42457.415590277778</v>
      </c>
      <c r="T47" s="8">
        <f t="shared" si="2"/>
        <v>42487.415590277778</v>
      </c>
      <c r="U47" s="7">
        <f t="shared" si="6"/>
        <v>30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7">
        <f t="shared" si="7"/>
        <v>194.44444444444446</v>
      </c>
      <c r="Q48" s="9" t="str">
        <f t="shared" si="3"/>
        <v>film &amp; video</v>
      </c>
      <c r="R48" s="10" t="str">
        <f t="shared" si="4"/>
        <v>television</v>
      </c>
      <c r="S48" s="8">
        <f t="shared" si="5"/>
        <v>42323.756643518514</v>
      </c>
      <c r="T48" s="8">
        <f t="shared" si="2"/>
        <v>42353.756643518514</v>
      </c>
      <c r="U48" s="7">
        <f t="shared" si="6"/>
        <v>30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</v>
      </c>
      <c r="P49" s="7">
        <f t="shared" si="7"/>
        <v>76.865000000000009</v>
      </c>
      <c r="Q49" s="9" t="str">
        <f t="shared" si="3"/>
        <v>film &amp; video</v>
      </c>
      <c r="R49" s="10" t="str">
        <f t="shared" si="4"/>
        <v>television</v>
      </c>
      <c r="S49" s="8">
        <f t="shared" si="5"/>
        <v>41932.611192129625</v>
      </c>
      <c r="T49" s="8">
        <f t="shared" si="2"/>
        <v>41992.652858796289</v>
      </c>
      <c r="U49" s="7">
        <f t="shared" si="6"/>
        <v>60.041666666664241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107.95</v>
      </c>
      <c r="P50" s="7">
        <f t="shared" si="7"/>
        <v>56.815789473684212</v>
      </c>
      <c r="Q50" s="9" t="str">
        <f t="shared" si="3"/>
        <v>film &amp; video</v>
      </c>
      <c r="R50" s="10" t="str">
        <f t="shared" si="4"/>
        <v>television</v>
      </c>
      <c r="S50" s="8">
        <f t="shared" si="5"/>
        <v>42033.308564814812</v>
      </c>
      <c r="T50" s="8">
        <f t="shared" si="2"/>
        <v>42064.291666666664</v>
      </c>
      <c r="U50" s="7">
        <f t="shared" si="6"/>
        <v>30.983101851852552</v>
      </c>
    </row>
    <row r="51" spans="1:21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7">
        <f t="shared" si="7"/>
        <v>137.93103448275863</v>
      </c>
      <c r="Q51" s="9" t="str">
        <f t="shared" si="3"/>
        <v>film &amp; video</v>
      </c>
      <c r="R51" s="10" t="str">
        <f t="shared" si="4"/>
        <v>television</v>
      </c>
      <c r="S51" s="8">
        <f t="shared" si="5"/>
        <v>42270.968113425923</v>
      </c>
      <c r="T51" s="8">
        <f t="shared" si="2"/>
        <v>42300.968113425923</v>
      </c>
      <c r="U51" s="7">
        <f t="shared" si="6"/>
        <v>30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7">
        <f t="shared" si="7"/>
        <v>27.272727272727273</v>
      </c>
      <c r="Q52" s="9" t="str">
        <f t="shared" si="3"/>
        <v>film &amp; video</v>
      </c>
      <c r="R52" s="10" t="str">
        <f t="shared" si="4"/>
        <v>television</v>
      </c>
      <c r="S52" s="8">
        <f t="shared" si="5"/>
        <v>41995.544652777775</v>
      </c>
      <c r="T52" s="8">
        <f t="shared" si="2"/>
        <v>42034.499999999993</v>
      </c>
      <c r="U52" s="7">
        <f t="shared" si="6"/>
        <v>38.955347222217824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128.01818181818183</v>
      </c>
      <c r="P53" s="7">
        <f t="shared" si="7"/>
        <v>118.33613445378151</v>
      </c>
      <c r="Q53" s="9" t="str">
        <f t="shared" si="3"/>
        <v>film &amp; video</v>
      </c>
      <c r="R53" s="10" t="str">
        <f t="shared" si="4"/>
        <v>television</v>
      </c>
      <c r="S53" s="8">
        <f t="shared" si="5"/>
        <v>42196.72033564814</v>
      </c>
      <c r="T53" s="8">
        <f t="shared" si="2"/>
        <v>42226.72033564814</v>
      </c>
      <c r="U53" s="7">
        <f t="shared" si="6"/>
        <v>30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7">
        <f t="shared" si="7"/>
        <v>223.48076923076923</v>
      </c>
      <c r="Q54" s="9" t="str">
        <f t="shared" si="3"/>
        <v>film &amp; video</v>
      </c>
      <c r="R54" s="10" t="str">
        <f t="shared" si="4"/>
        <v>television</v>
      </c>
      <c r="S54" s="8">
        <f t="shared" si="5"/>
        <v>41807.493587962963</v>
      </c>
      <c r="T54" s="8">
        <f t="shared" si="2"/>
        <v>41837.493587962963</v>
      </c>
      <c r="U54" s="7">
        <f t="shared" si="6"/>
        <v>30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7">
        <f t="shared" si="7"/>
        <v>28.111111111111111</v>
      </c>
      <c r="Q55" s="9" t="str">
        <f t="shared" si="3"/>
        <v>film &amp; video</v>
      </c>
      <c r="R55" s="10" t="str">
        <f t="shared" si="4"/>
        <v>television</v>
      </c>
      <c r="S55" s="8">
        <f t="shared" si="5"/>
        <v>41719.340798611105</v>
      </c>
      <c r="T55" s="8">
        <f t="shared" si="2"/>
        <v>41733.708333333328</v>
      </c>
      <c r="U55" s="7">
        <f t="shared" si="6"/>
        <v>14.367534722223354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7">
        <f t="shared" si="7"/>
        <v>194.23076923076923</v>
      </c>
      <c r="Q56" s="9" t="str">
        <f t="shared" si="3"/>
        <v>film &amp; video</v>
      </c>
      <c r="R56" s="10" t="str">
        <f t="shared" si="4"/>
        <v>television</v>
      </c>
      <c r="S56" s="8">
        <f t="shared" si="5"/>
        <v>42333.504872685182</v>
      </c>
      <c r="T56" s="8">
        <f t="shared" si="2"/>
        <v>42363.504872685182</v>
      </c>
      <c r="U56" s="7">
        <f t="shared" si="6"/>
        <v>30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128.95348837209303</v>
      </c>
      <c r="P57" s="7">
        <f t="shared" si="7"/>
        <v>128.95348837209303</v>
      </c>
      <c r="Q57" s="9" t="str">
        <f t="shared" si="3"/>
        <v>film &amp; video</v>
      </c>
      <c r="R57" s="10" t="str">
        <f t="shared" si="4"/>
        <v>television</v>
      </c>
      <c r="S57" s="8">
        <f t="shared" si="5"/>
        <v>42496.760601851849</v>
      </c>
      <c r="T57" s="8">
        <f t="shared" si="2"/>
        <v>42517.760601851849</v>
      </c>
      <c r="U57" s="7">
        <f t="shared" si="6"/>
        <v>21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107.2625</v>
      </c>
      <c r="P58" s="7">
        <f t="shared" si="7"/>
        <v>49.316091954022987</v>
      </c>
      <c r="Q58" s="9" t="str">
        <f t="shared" si="3"/>
        <v>film &amp; video</v>
      </c>
      <c r="R58" s="10" t="str">
        <f t="shared" si="4"/>
        <v>television</v>
      </c>
      <c r="S58" s="8">
        <f t="shared" si="5"/>
        <v>42149.340555555558</v>
      </c>
      <c r="T58" s="8">
        <f t="shared" si="2"/>
        <v>42163.458333333336</v>
      </c>
      <c r="U58" s="7">
        <f t="shared" si="6"/>
        <v>14.117777777777519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101.9</v>
      </c>
      <c r="P59" s="7">
        <f t="shared" si="7"/>
        <v>221.52173913043478</v>
      </c>
      <c r="Q59" s="9" t="str">
        <f t="shared" si="3"/>
        <v>film &amp; video</v>
      </c>
      <c r="R59" s="10" t="str">
        <f t="shared" si="4"/>
        <v>television</v>
      </c>
      <c r="S59" s="8">
        <f t="shared" si="5"/>
        <v>42089.624560185184</v>
      </c>
      <c r="T59" s="8">
        <f t="shared" si="2"/>
        <v>42119.624560185184</v>
      </c>
      <c r="U59" s="7">
        <f t="shared" si="6"/>
        <v>30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7">
        <f t="shared" si="7"/>
        <v>137.21333333333334</v>
      </c>
      <c r="Q60" s="9" t="str">
        <f t="shared" si="3"/>
        <v>film &amp; video</v>
      </c>
      <c r="R60" s="10" t="str">
        <f t="shared" si="4"/>
        <v>television</v>
      </c>
      <c r="S60" s="8">
        <f t="shared" si="5"/>
        <v>41932.536712962959</v>
      </c>
      <c r="T60" s="8">
        <f t="shared" si="2"/>
        <v>41962.578379629624</v>
      </c>
      <c r="U60" s="7">
        <f t="shared" si="6"/>
        <v>30.041666666664241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100.12569999999999</v>
      </c>
      <c r="P61" s="7">
        <f t="shared" si="7"/>
        <v>606.82242424242418</v>
      </c>
      <c r="Q61" s="9" t="str">
        <f t="shared" si="3"/>
        <v>film &amp; video</v>
      </c>
      <c r="R61" s="10" t="str">
        <f t="shared" si="4"/>
        <v>television</v>
      </c>
      <c r="S61" s="8">
        <f t="shared" si="5"/>
        <v>42230.027499999997</v>
      </c>
      <c r="T61" s="8">
        <f t="shared" si="2"/>
        <v>42261.666666666664</v>
      </c>
      <c r="U61" s="7">
        <f t="shared" si="6"/>
        <v>31.639166666667734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103.29622222222223</v>
      </c>
      <c r="P62" s="7">
        <f t="shared" si="7"/>
        <v>43.040092592592593</v>
      </c>
      <c r="Q62" s="9" t="str">
        <f t="shared" si="3"/>
        <v>film &amp; video</v>
      </c>
      <c r="R62" s="10" t="str">
        <f t="shared" si="4"/>
        <v>shorts</v>
      </c>
      <c r="S62" s="8">
        <f t="shared" si="5"/>
        <v>41701.693483796298</v>
      </c>
      <c r="T62" s="8">
        <f t="shared" si="2"/>
        <v>41720.791666666664</v>
      </c>
      <c r="U62" s="7">
        <f t="shared" si="6"/>
        <v>19.098182870366145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7">
        <f t="shared" si="7"/>
        <v>322.39130434782606</v>
      </c>
      <c r="Q63" s="9" t="str">
        <f t="shared" si="3"/>
        <v>film &amp; video</v>
      </c>
      <c r="R63" s="10" t="str">
        <f t="shared" si="4"/>
        <v>shorts</v>
      </c>
      <c r="S63" s="8">
        <f t="shared" si="5"/>
        <v>41409.605983796289</v>
      </c>
      <c r="T63" s="8">
        <f t="shared" si="2"/>
        <v>41431.605983796289</v>
      </c>
      <c r="U63" s="7">
        <f t="shared" si="6"/>
        <v>22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7">
        <f t="shared" si="7"/>
        <v>96.708333333333329</v>
      </c>
      <c r="Q64" s="9" t="str">
        <f t="shared" si="3"/>
        <v>film &amp; video</v>
      </c>
      <c r="R64" s="10" t="str">
        <f t="shared" si="4"/>
        <v>shorts</v>
      </c>
      <c r="S64" s="8">
        <f t="shared" si="5"/>
        <v>41311.591180555552</v>
      </c>
      <c r="T64" s="8">
        <f t="shared" si="2"/>
        <v>41336.591180555552</v>
      </c>
      <c r="U64" s="7">
        <f t="shared" si="6"/>
        <v>25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113.5185</v>
      </c>
      <c r="P65" s="7">
        <f t="shared" si="7"/>
        <v>35.474531249999998</v>
      </c>
      <c r="Q65" s="9" t="str">
        <f t="shared" si="3"/>
        <v>film &amp; video</v>
      </c>
      <c r="R65" s="10" t="str">
        <f t="shared" si="4"/>
        <v>shorts</v>
      </c>
      <c r="S65" s="8">
        <f t="shared" si="5"/>
        <v>41612.703854166662</v>
      </c>
      <c r="T65" s="8">
        <f t="shared" si="2"/>
        <v>41635.999305555553</v>
      </c>
      <c r="U65" s="7">
        <f t="shared" si="6"/>
        <v>23.295451388890797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8">E66*100/D66</f>
        <v>173.33333333333334</v>
      </c>
      <c r="P66" s="7">
        <f t="shared" ref="P66:P97" si="9">E66/L66</f>
        <v>86.666666666666671</v>
      </c>
      <c r="Q66" s="9" t="str">
        <f t="shared" si="3"/>
        <v>film &amp; video</v>
      </c>
      <c r="R66" s="10" t="str">
        <f t="shared" si="4"/>
        <v>shorts</v>
      </c>
      <c r="S66" s="8">
        <f t="shared" si="5"/>
        <v>41432.809965277775</v>
      </c>
      <c r="T66" s="8">
        <f t="shared" ref="T66:T129" si="10">(I66/86400)+25569+(-5/24)</f>
        <v>41462.809965277775</v>
      </c>
      <c r="U66" s="7">
        <f t="shared" si="6"/>
        <v>30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8"/>
        <v>107.52857142857142</v>
      </c>
      <c r="P67" s="7">
        <f t="shared" si="9"/>
        <v>132.05263157894737</v>
      </c>
      <c r="Q67" s="9" t="str">
        <f t="shared" ref="Q67:Q130" si="11">LEFT(N67, SEARCH("/",N67,1)-1)</f>
        <v>film &amp; video</v>
      </c>
      <c r="R67" s="10" t="str">
        <f t="shared" ref="R67:R130" si="12">RIGHT(N67,LEN(N67)-FIND("/",N67))</f>
        <v>shorts</v>
      </c>
      <c r="S67" s="8">
        <f t="shared" ref="S67:S130" si="13">(J67/86400)+25569+(-5/24)</f>
        <v>41835.612893518519</v>
      </c>
      <c r="T67" s="8">
        <f t="shared" si="10"/>
        <v>41862.040972222218</v>
      </c>
      <c r="U67" s="7">
        <f t="shared" ref="U67:U130" si="14">T67-S67</f>
        <v>26.428078703698702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8"/>
        <v>118.6</v>
      </c>
      <c r="P68" s="7">
        <f t="shared" si="9"/>
        <v>91.230769230769226</v>
      </c>
      <c r="Q68" s="9" t="str">
        <f t="shared" si="11"/>
        <v>film &amp; video</v>
      </c>
      <c r="R68" s="10" t="str">
        <f t="shared" si="12"/>
        <v>shorts</v>
      </c>
      <c r="S68" s="8">
        <f t="shared" si="13"/>
        <v>42539.641435185178</v>
      </c>
      <c r="T68" s="8">
        <f t="shared" si="10"/>
        <v>42569.641435185178</v>
      </c>
      <c r="U68" s="7">
        <f t="shared" si="14"/>
        <v>30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8"/>
        <v>116.25</v>
      </c>
      <c r="P69" s="7">
        <f t="shared" si="9"/>
        <v>116.25</v>
      </c>
      <c r="Q69" s="9" t="str">
        <f t="shared" si="11"/>
        <v>film &amp; video</v>
      </c>
      <c r="R69" s="10" t="str">
        <f t="shared" si="12"/>
        <v>shorts</v>
      </c>
      <c r="S69" s="8">
        <f t="shared" si="13"/>
        <v>41075.375046296293</v>
      </c>
      <c r="T69" s="8">
        <f t="shared" si="10"/>
        <v>41105.375046296293</v>
      </c>
      <c r="U69" s="7">
        <f t="shared" si="14"/>
        <v>30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8"/>
        <v>127.16666666666667</v>
      </c>
      <c r="P70" s="7">
        <f t="shared" si="9"/>
        <v>21.194444444444443</v>
      </c>
      <c r="Q70" s="9" t="str">
        <f t="shared" si="11"/>
        <v>film &amp; video</v>
      </c>
      <c r="R70" s="10" t="str">
        <f t="shared" si="12"/>
        <v>shorts</v>
      </c>
      <c r="S70" s="8">
        <f t="shared" si="13"/>
        <v>41663.36100694444</v>
      </c>
      <c r="T70" s="8">
        <f t="shared" si="10"/>
        <v>41693.36100694444</v>
      </c>
      <c r="U70" s="7">
        <f t="shared" si="14"/>
        <v>30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8"/>
        <v>110.9423</v>
      </c>
      <c r="P71" s="7">
        <f t="shared" si="9"/>
        <v>62.327134831460668</v>
      </c>
      <c r="Q71" s="9" t="str">
        <f t="shared" si="11"/>
        <v>film &amp; video</v>
      </c>
      <c r="R71" s="10" t="str">
        <f t="shared" si="12"/>
        <v>shorts</v>
      </c>
      <c r="S71" s="8">
        <f t="shared" si="13"/>
        <v>40785.979456018518</v>
      </c>
      <c r="T71" s="8">
        <f t="shared" si="10"/>
        <v>40818.082638888889</v>
      </c>
      <c r="U71" s="7">
        <f t="shared" si="14"/>
        <v>32.103182870370802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8"/>
        <v>127.2</v>
      </c>
      <c r="P72" s="7">
        <f t="shared" si="9"/>
        <v>37.411764705882355</v>
      </c>
      <c r="Q72" s="9" t="str">
        <f t="shared" si="11"/>
        <v>film &amp; video</v>
      </c>
      <c r="R72" s="10" t="str">
        <f t="shared" si="12"/>
        <v>shorts</v>
      </c>
      <c r="S72" s="8">
        <f t="shared" si="13"/>
        <v>40730.688020833331</v>
      </c>
      <c r="T72" s="8">
        <f t="shared" si="10"/>
        <v>40790.688020833331</v>
      </c>
      <c r="U72" s="7">
        <f t="shared" si="14"/>
        <v>60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8"/>
        <v>123.94444444444444</v>
      </c>
      <c r="P73" s="7">
        <f t="shared" si="9"/>
        <v>69.71875</v>
      </c>
      <c r="Q73" s="9" t="str">
        <f t="shared" si="11"/>
        <v>film &amp; video</v>
      </c>
      <c r="R73" s="10" t="str">
        <f t="shared" si="12"/>
        <v>shorts</v>
      </c>
      <c r="S73" s="8">
        <f t="shared" si="13"/>
        <v>40997.063159722216</v>
      </c>
      <c r="T73" s="8">
        <f t="shared" si="10"/>
        <v>41057.063159722216</v>
      </c>
      <c r="U73" s="7">
        <f t="shared" si="14"/>
        <v>60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8"/>
        <v>108.40909090909091</v>
      </c>
      <c r="P74" s="7">
        <f t="shared" si="9"/>
        <v>58.170731707317074</v>
      </c>
      <c r="Q74" s="9" t="str">
        <f t="shared" si="11"/>
        <v>film &amp; video</v>
      </c>
      <c r="R74" s="10" t="str">
        <f t="shared" si="12"/>
        <v>shorts</v>
      </c>
      <c r="S74" s="8">
        <f t="shared" si="13"/>
        <v>41207.801863425928</v>
      </c>
      <c r="T74" s="8">
        <f t="shared" si="10"/>
        <v>41227.791666666664</v>
      </c>
      <c r="U74" s="7">
        <f t="shared" si="14"/>
        <v>19.989803240736364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8"/>
        <v>100</v>
      </c>
      <c r="P75" s="7">
        <f t="shared" si="9"/>
        <v>50</v>
      </c>
      <c r="Q75" s="9" t="str">
        <f t="shared" si="11"/>
        <v>film &amp; video</v>
      </c>
      <c r="R75" s="10" t="str">
        <f t="shared" si="12"/>
        <v>shorts</v>
      </c>
      <c r="S75" s="8">
        <f t="shared" si="13"/>
        <v>40587.548425925925</v>
      </c>
      <c r="T75" s="8">
        <f t="shared" si="10"/>
        <v>40665.957638888889</v>
      </c>
      <c r="U75" s="7">
        <f t="shared" si="14"/>
        <v>78.409212962964375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8"/>
        <v>112.932</v>
      </c>
      <c r="P76" s="7">
        <f t="shared" si="9"/>
        <v>19.471034482758618</v>
      </c>
      <c r="Q76" s="9" t="str">
        <f t="shared" si="11"/>
        <v>film &amp; video</v>
      </c>
      <c r="R76" s="10" t="str">
        <f t="shared" si="12"/>
        <v>shorts</v>
      </c>
      <c r="S76" s="8">
        <f t="shared" si="13"/>
        <v>42360.278877314813</v>
      </c>
      <c r="T76" s="8">
        <f t="shared" si="10"/>
        <v>42390.278877314813</v>
      </c>
      <c r="U76" s="7">
        <f t="shared" si="14"/>
        <v>30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8"/>
        <v>115.42857142857143</v>
      </c>
      <c r="P77" s="7">
        <f t="shared" si="9"/>
        <v>85.957446808510639</v>
      </c>
      <c r="Q77" s="9" t="str">
        <f t="shared" si="11"/>
        <v>film &amp; video</v>
      </c>
      <c r="R77" s="10" t="str">
        <f t="shared" si="12"/>
        <v>shorts</v>
      </c>
      <c r="S77" s="8">
        <f t="shared" si="13"/>
        <v>41357.000833333332</v>
      </c>
      <c r="T77" s="8">
        <f t="shared" si="10"/>
        <v>41387.000833333332</v>
      </c>
      <c r="U77" s="7">
        <f t="shared" si="14"/>
        <v>30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8"/>
        <v>153.33333333333334</v>
      </c>
      <c r="P78" s="7">
        <f t="shared" si="9"/>
        <v>30.666666666666668</v>
      </c>
      <c r="Q78" s="9" t="str">
        <f t="shared" si="11"/>
        <v>film &amp; video</v>
      </c>
      <c r="R78" s="10" t="str">
        <f t="shared" si="12"/>
        <v>shorts</v>
      </c>
      <c r="S78" s="8">
        <f t="shared" si="13"/>
        <v>40844.483310185184</v>
      </c>
      <c r="T78" s="8">
        <f t="shared" si="10"/>
        <v>40904.524976851848</v>
      </c>
      <c r="U78" s="7">
        <f t="shared" si="14"/>
        <v>60.041666666664241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8"/>
        <v>392.5</v>
      </c>
      <c r="P79" s="7">
        <f t="shared" si="9"/>
        <v>60.384615384615387</v>
      </c>
      <c r="Q79" s="9" t="str">
        <f t="shared" si="11"/>
        <v>film &amp; video</v>
      </c>
      <c r="R79" s="10" t="str">
        <f t="shared" si="12"/>
        <v>shorts</v>
      </c>
      <c r="S79" s="8">
        <f t="shared" si="13"/>
        <v>40996.936539351846</v>
      </c>
      <c r="T79" s="8">
        <f t="shared" si="10"/>
        <v>41049.915972222218</v>
      </c>
      <c r="U79" s="7">
        <f t="shared" si="14"/>
        <v>52.979432870371966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8"/>
        <v>2702</v>
      </c>
      <c r="P80" s="7">
        <f t="shared" si="9"/>
        <v>38.6</v>
      </c>
      <c r="Q80" s="9" t="str">
        <f t="shared" si="11"/>
        <v>film &amp; video</v>
      </c>
      <c r="R80" s="10" t="str">
        <f t="shared" si="12"/>
        <v>shorts</v>
      </c>
      <c r="S80" s="8">
        <f t="shared" si="13"/>
        <v>42604.522233796299</v>
      </c>
      <c r="T80" s="8">
        <f t="shared" si="10"/>
        <v>42614.522233796299</v>
      </c>
      <c r="U80" s="7">
        <f t="shared" si="14"/>
        <v>10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8"/>
        <v>127</v>
      </c>
      <c r="P81" s="7">
        <f t="shared" si="9"/>
        <v>40.268292682926827</v>
      </c>
      <c r="Q81" s="9" t="str">
        <f t="shared" si="11"/>
        <v>film &amp; video</v>
      </c>
      <c r="R81" s="10" t="str">
        <f t="shared" si="12"/>
        <v>shorts</v>
      </c>
      <c r="S81" s="8">
        <f t="shared" si="13"/>
        <v>41724.568206018514</v>
      </c>
      <c r="T81" s="8">
        <f t="shared" si="10"/>
        <v>41754.568206018514</v>
      </c>
      <c r="U81" s="7">
        <f t="shared" si="14"/>
        <v>30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8"/>
        <v>107.25</v>
      </c>
      <c r="P82" s="7">
        <f t="shared" si="9"/>
        <v>273.82978723404256</v>
      </c>
      <c r="Q82" s="9" t="str">
        <f t="shared" si="11"/>
        <v>film &amp; video</v>
      </c>
      <c r="R82" s="10" t="str">
        <f t="shared" si="12"/>
        <v>shorts</v>
      </c>
      <c r="S82" s="8">
        <f t="shared" si="13"/>
        <v>41582.875648148147</v>
      </c>
      <c r="T82" s="8">
        <f t="shared" si="10"/>
        <v>41617.875648148147</v>
      </c>
      <c r="U82" s="7">
        <f t="shared" si="14"/>
        <v>35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8"/>
        <v>198</v>
      </c>
      <c r="P83" s="7">
        <f t="shared" si="9"/>
        <v>53.035714285714285</v>
      </c>
      <c r="Q83" s="9" t="str">
        <f t="shared" si="11"/>
        <v>film &amp; video</v>
      </c>
      <c r="R83" s="10" t="str">
        <f t="shared" si="12"/>
        <v>shorts</v>
      </c>
      <c r="S83" s="8">
        <f t="shared" si="13"/>
        <v>41099.950543981475</v>
      </c>
      <c r="T83" s="8">
        <f t="shared" si="10"/>
        <v>41103.918055555558</v>
      </c>
      <c r="U83" s="7">
        <f t="shared" si="14"/>
        <v>3.9675115740828915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8"/>
        <v>100.0125</v>
      </c>
      <c r="P84" s="7">
        <f t="shared" si="9"/>
        <v>40.005000000000003</v>
      </c>
      <c r="Q84" s="9" t="str">
        <f t="shared" si="11"/>
        <v>film &amp; video</v>
      </c>
      <c r="R84" s="10" t="str">
        <f t="shared" si="12"/>
        <v>shorts</v>
      </c>
      <c r="S84" s="8">
        <f t="shared" si="13"/>
        <v>40795.611817129626</v>
      </c>
      <c r="T84" s="8">
        <f t="shared" si="10"/>
        <v>40825.611817129626</v>
      </c>
      <c r="U84" s="7">
        <f t="shared" si="14"/>
        <v>30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8"/>
        <v>102.5</v>
      </c>
      <c r="P85" s="7">
        <f t="shared" si="9"/>
        <v>15.76923076923077</v>
      </c>
      <c r="Q85" s="9" t="str">
        <f t="shared" si="11"/>
        <v>film &amp; video</v>
      </c>
      <c r="R85" s="10" t="str">
        <f t="shared" si="12"/>
        <v>shorts</v>
      </c>
      <c r="S85" s="8">
        <f t="shared" si="13"/>
        <v>42042.407280092586</v>
      </c>
      <c r="T85" s="8">
        <f t="shared" si="10"/>
        <v>42057.270833333336</v>
      </c>
      <c r="U85" s="7">
        <f t="shared" si="14"/>
        <v>14.863553240749752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8"/>
        <v>100</v>
      </c>
      <c r="P86" s="7">
        <f t="shared" si="9"/>
        <v>71.428571428571431</v>
      </c>
      <c r="Q86" s="9" t="str">
        <f t="shared" si="11"/>
        <v>film &amp; video</v>
      </c>
      <c r="R86" s="10" t="str">
        <f t="shared" si="12"/>
        <v>shorts</v>
      </c>
      <c r="S86" s="8">
        <f t="shared" si="13"/>
        <v>40648.54960648148</v>
      </c>
      <c r="T86" s="8">
        <f t="shared" si="10"/>
        <v>40678.54960648148</v>
      </c>
      <c r="U86" s="7">
        <f t="shared" si="14"/>
        <v>30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8"/>
        <v>125.5</v>
      </c>
      <c r="P87" s="7">
        <f t="shared" si="9"/>
        <v>71.714285714285708</v>
      </c>
      <c r="Q87" s="9" t="str">
        <f t="shared" si="11"/>
        <v>film &amp; video</v>
      </c>
      <c r="R87" s="10" t="str">
        <f t="shared" si="12"/>
        <v>shorts</v>
      </c>
      <c r="S87" s="8">
        <f t="shared" si="13"/>
        <v>40778.917094907403</v>
      </c>
      <c r="T87" s="8">
        <f t="shared" si="10"/>
        <v>40808.917094907403</v>
      </c>
      <c r="U87" s="7">
        <f t="shared" si="14"/>
        <v>30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8"/>
        <v>106.46666666666667</v>
      </c>
      <c r="P88" s="7">
        <f t="shared" si="9"/>
        <v>375.76470588235293</v>
      </c>
      <c r="Q88" s="9" t="str">
        <f t="shared" si="11"/>
        <v>film &amp; video</v>
      </c>
      <c r="R88" s="10" t="str">
        <f t="shared" si="12"/>
        <v>shorts</v>
      </c>
      <c r="S88" s="8">
        <f t="shared" si="13"/>
        <v>42291.347743055558</v>
      </c>
      <c r="T88" s="8">
        <f t="shared" si="10"/>
        <v>42365.389409722215</v>
      </c>
      <c r="U88" s="7">
        <f t="shared" si="14"/>
        <v>74.041666666656965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8"/>
        <v>104.6</v>
      </c>
      <c r="P89" s="7">
        <f t="shared" si="9"/>
        <v>104.6</v>
      </c>
      <c r="Q89" s="9" t="str">
        <f t="shared" si="11"/>
        <v>film &amp; video</v>
      </c>
      <c r="R89" s="10" t="str">
        <f t="shared" si="12"/>
        <v>shorts</v>
      </c>
      <c r="S89" s="8">
        <f t="shared" si="13"/>
        <v>40322.331053240741</v>
      </c>
      <c r="T89" s="8">
        <f t="shared" si="10"/>
        <v>40331.861805555549</v>
      </c>
      <c r="U89" s="7">
        <f t="shared" si="14"/>
        <v>9.5307523148076143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8"/>
        <v>102.85714285714286</v>
      </c>
      <c r="P90" s="7">
        <f t="shared" si="9"/>
        <v>60</v>
      </c>
      <c r="Q90" s="9" t="str">
        <f t="shared" si="11"/>
        <v>film &amp; video</v>
      </c>
      <c r="R90" s="10" t="str">
        <f t="shared" si="12"/>
        <v>shorts</v>
      </c>
      <c r="S90" s="8">
        <f t="shared" si="13"/>
        <v>41786.450590277775</v>
      </c>
      <c r="T90" s="8">
        <f t="shared" si="10"/>
        <v>41812.450590277775</v>
      </c>
      <c r="U90" s="7">
        <f t="shared" si="14"/>
        <v>26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8"/>
        <v>115.06666666666666</v>
      </c>
      <c r="P91" s="7">
        <f t="shared" si="9"/>
        <v>123.28571428571429</v>
      </c>
      <c r="Q91" s="9" t="str">
        <f t="shared" si="11"/>
        <v>film &amp; video</v>
      </c>
      <c r="R91" s="10" t="str">
        <f t="shared" si="12"/>
        <v>shorts</v>
      </c>
      <c r="S91" s="8">
        <f t="shared" si="13"/>
        <v>41402.543888888882</v>
      </c>
      <c r="T91" s="8">
        <f t="shared" si="10"/>
        <v>41427.543888888882</v>
      </c>
      <c r="U91" s="7">
        <f t="shared" si="14"/>
        <v>25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8"/>
        <v>100.4</v>
      </c>
      <c r="P92" s="7">
        <f t="shared" si="9"/>
        <v>31.375</v>
      </c>
      <c r="Q92" s="9" t="str">
        <f t="shared" si="11"/>
        <v>film &amp; video</v>
      </c>
      <c r="R92" s="10" t="str">
        <f t="shared" si="12"/>
        <v>shorts</v>
      </c>
      <c r="S92" s="8">
        <f t="shared" si="13"/>
        <v>40706.089108796295</v>
      </c>
      <c r="T92" s="8">
        <f t="shared" si="10"/>
        <v>40736.089108796295</v>
      </c>
      <c r="U92" s="7">
        <f t="shared" si="14"/>
        <v>30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8"/>
        <v>120</v>
      </c>
      <c r="P93" s="7">
        <f t="shared" si="9"/>
        <v>78.260869565217391</v>
      </c>
      <c r="Q93" s="9" t="str">
        <f t="shared" si="11"/>
        <v>film &amp; video</v>
      </c>
      <c r="R93" s="10" t="str">
        <f t="shared" si="12"/>
        <v>shorts</v>
      </c>
      <c r="S93" s="8">
        <f t="shared" si="13"/>
        <v>40619.194027777776</v>
      </c>
      <c r="T93" s="8">
        <f t="shared" si="10"/>
        <v>40680.194027777776</v>
      </c>
      <c r="U93" s="7">
        <f t="shared" si="14"/>
        <v>61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8"/>
        <v>105.2</v>
      </c>
      <c r="P94" s="7">
        <f t="shared" si="9"/>
        <v>122.32558139534883</v>
      </c>
      <c r="Q94" s="9" t="str">
        <f t="shared" si="11"/>
        <v>film &amp; video</v>
      </c>
      <c r="R94" s="10" t="str">
        <f t="shared" si="12"/>
        <v>shorts</v>
      </c>
      <c r="S94" s="8">
        <f t="shared" si="13"/>
        <v>42720.990543981483</v>
      </c>
      <c r="T94" s="8">
        <f t="shared" si="10"/>
        <v>42767.124999999993</v>
      </c>
      <c r="U94" s="7">
        <f t="shared" si="14"/>
        <v>46.134456018509809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8"/>
        <v>110.6</v>
      </c>
      <c r="P95" s="7">
        <f t="shared" si="9"/>
        <v>73.733333333333334</v>
      </c>
      <c r="Q95" s="9" t="str">
        <f t="shared" si="11"/>
        <v>film &amp; video</v>
      </c>
      <c r="R95" s="10" t="str">
        <f t="shared" si="12"/>
        <v>shorts</v>
      </c>
      <c r="S95" s="8">
        <f t="shared" si="13"/>
        <v>41065.649733796294</v>
      </c>
      <c r="T95" s="8">
        <f t="shared" si="10"/>
        <v>41093.666666666664</v>
      </c>
      <c r="U95" s="7">
        <f t="shared" si="14"/>
        <v>28.01693287037051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8"/>
        <v>104</v>
      </c>
      <c r="P96" s="7">
        <f t="shared" si="9"/>
        <v>21.666666666666668</v>
      </c>
      <c r="Q96" s="9" t="str">
        <f t="shared" si="11"/>
        <v>film &amp; video</v>
      </c>
      <c r="R96" s="10" t="str">
        <f t="shared" si="12"/>
        <v>shorts</v>
      </c>
      <c r="S96" s="8">
        <f t="shared" si="13"/>
        <v>41716.509513888886</v>
      </c>
      <c r="T96" s="8">
        <f t="shared" si="10"/>
        <v>41736.509513888886</v>
      </c>
      <c r="U96" s="7">
        <f t="shared" si="14"/>
        <v>20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8"/>
        <v>131.42857142857142</v>
      </c>
      <c r="P97" s="7">
        <f t="shared" si="9"/>
        <v>21.904761904761905</v>
      </c>
      <c r="Q97" s="9" t="str">
        <f t="shared" si="11"/>
        <v>film &amp; video</v>
      </c>
      <c r="R97" s="10" t="str">
        <f t="shared" si="12"/>
        <v>shorts</v>
      </c>
      <c r="S97" s="8">
        <f t="shared" si="13"/>
        <v>40934.796770833331</v>
      </c>
      <c r="T97" s="8">
        <f t="shared" si="10"/>
        <v>40964.796770833331</v>
      </c>
      <c r="U97" s="7">
        <f t="shared" si="14"/>
        <v>30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8"/>
        <v>114.66666666666667</v>
      </c>
      <c r="P98" s="7">
        <f t="shared" ref="P98:P123" si="15">E98/L98</f>
        <v>50.588235294117645</v>
      </c>
      <c r="Q98" s="9" t="str">
        <f t="shared" si="11"/>
        <v>film &amp; video</v>
      </c>
      <c r="R98" s="10" t="str">
        <f t="shared" si="12"/>
        <v>shorts</v>
      </c>
      <c r="S98" s="8">
        <f t="shared" si="13"/>
        <v>40324.45417824074</v>
      </c>
      <c r="T98" s="8">
        <f t="shared" si="10"/>
        <v>40390.916666666664</v>
      </c>
      <c r="U98" s="7">
        <f t="shared" si="14"/>
        <v>66.462488425924676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8"/>
        <v>106.25</v>
      </c>
      <c r="P99" s="7">
        <f t="shared" si="15"/>
        <v>53.125</v>
      </c>
      <c r="Q99" s="9" t="str">
        <f t="shared" si="11"/>
        <v>film &amp; video</v>
      </c>
      <c r="R99" s="10" t="str">
        <f t="shared" si="12"/>
        <v>shorts</v>
      </c>
      <c r="S99" s="8">
        <f t="shared" si="13"/>
        <v>40705.926874999997</v>
      </c>
      <c r="T99" s="8">
        <f t="shared" si="10"/>
        <v>40735.926874999997</v>
      </c>
      <c r="U99" s="7">
        <f t="shared" si="14"/>
        <v>30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8"/>
        <v>106.25</v>
      </c>
      <c r="P100" s="7">
        <f t="shared" si="15"/>
        <v>56.666666666666664</v>
      </c>
      <c r="Q100" s="9" t="str">
        <f t="shared" si="11"/>
        <v>film &amp; video</v>
      </c>
      <c r="R100" s="10" t="str">
        <f t="shared" si="12"/>
        <v>shorts</v>
      </c>
      <c r="S100" s="8">
        <f t="shared" si="13"/>
        <v>41214.586504629631</v>
      </c>
      <c r="T100" s="8">
        <f t="shared" si="10"/>
        <v>41250.770833333328</v>
      </c>
      <c r="U100" s="7">
        <f t="shared" si="14"/>
        <v>36.184328703697247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8"/>
        <v>106.01933333333334</v>
      </c>
      <c r="P101" s="7">
        <f t="shared" si="15"/>
        <v>40.776666666666664</v>
      </c>
      <c r="Q101" s="9" t="str">
        <f t="shared" si="11"/>
        <v>film &amp; video</v>
      </c>
      <c r="R101" s="10" t="str">
        <f t="shared" si="12"/>
        <v>shorts</v>
      </c>
      <c r="S101" s="8">
        <f t="shared" si="13"/>
        <v>41631.694432870368</v>
      </c>
      <c r="T101" s="8">
        <f t="shared" si="10"/>
        <v>41661.694432870368</v>
      </c>
      <c r="U101" s="7">
        <f t="shared" si="14"/>
        <v>30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8"/>
        <v>100</v>
      </c>
      <c r="P102" s="7">
        <f t="shared" si="15"/>
        <v>192.30769230769232</v>
      </c>
      <c r="Q102" s="9" t="str">
        <f t="shared" si="11"/>
        <v>film &amp; video</v>
      </c>
      <c r="R102" s="10" t="str">
        <f t="shared" si="12"/>
        <v>shorts</v>
      </c>
      <c r="S102" s="8">
        <f t="shared" si="13"/>
        <v>41197.544976851852</v>
      </c>
      <c r="T102" s="8">
        <f t="shared" si="10"/>
        <v>41217.586643518516</v>
      </c>
      <c r="U102" s="7">
        <f t="shared" si="14"/>
        <v>20.041666666664241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8"/>
        <v>100</v>
      </c>
      <c r="P103" s="7">
        <f t="shared" si="15"/>
        <v>100</v>
      </c>
      <c r="Q103" s="9" t="str">
        <f t="shared" si="11"/>
        <v>film &amp; video</v>
      </c>
      <c r="R103" s="10" t="str">
        <f t="shared" si="12"/>
        <v>shorts</v>
      </c>
      <c r="S103" s="8">
        <f t="shared" si="13"/>
        <v>41274.568402777775</v>
      </c>
      <c r="T103" s="8">
        <f t="shared" si="10"/>
        <v>41298.568402777775</v>
      </c>
      <c r="U103" s="7">
        <f t="shared" si="14"/>
        <v>24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8"/>
        <v>127.75</v>
      </c>
      <c r="P104" s="7">
        <f t="shared" si="15"/>
        <v>117.92307692307692</v>
      </c>
      <c r="Q104" s="9" t="str">
        <f t="shared" si="11"/>
        <v>film &amp; video</v>
      </c>
      <c r="R104" s="10" t="str">
        <f t="shared" si="12"/>
        <v>shorts</v>
      </c>
      <c r="S104" s="8">
        <f t="shared" si="13"/>
        <v>40504.922835648147</v>
      </c>
      <c r="T104" s="8">
        <f t="shared" si="10"/>
        <v>40534.922835648147</v>
      </c>
      <c r="U104" s="7">
        <f t="shared" si="14"/>
        <v>30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8"/>
        <v>105.15384615384616</v>
      </c>
      <c r="P105" s="7">
        <f t="shared" si="15"/>
        <v>27.897959183673468</v>
      </c>
      <c r="Q105" s="9" t="str">
        <f t="shared" si="11"/>
        <v>film &amp; video</v>
      </c>
      <c r="R105" s="10" t="str">
        <f t="shared" si="12"/>
        <v>shorts</v>
      </c>
      <c r="S105" s="8">
        <f t="shared" si="13"/>
        <v>41682.597569444442</v>
      </c>
      <c r="T105" s="8">
        <f t="shared" si="10"/>
        <v>41705.597569444442</v>
      </c>
      <c r="U105" s="7">
        <f t="shared" si="14"/>
        <v>23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8"/>
        <v>120</v>
      </c>
      <c r="P106" s="7">
        <f t="shared" si="15"/>
        <v>60</v>
      </c>
      <c r="Q106" s="9" t="str">
        <f t="shared" si="11"/>
        <v>film &amp; video</v>
      </c>
      <c r="R106" s="10" t="str">
        <f t="shared" si="12"/>
        <v>shorts</v>
      </c>
      <c r="S106" s="8">
        <f t="shared" si="13"/>
        <v>40612.486874999995</v>
      </c>
      <c r="T106" s="8">
        <f t="shared" si="10"/>
        <v>40635.833333333328</v>
      </c>
      <c r="U106" s="7">
        <f t="shared" si="14"/>
        <v>23.34645833333343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8"/>
        <v>107.40909090909091</v>
      </c>
      <c r="P107" s="7">
        <f t="shared" si="15"/>
        <v>39.383333333333333</v>
      </c>
      <c r="Q107" s="9" t="str">
        <f t="shared" si="11"/>
        <v>film &amp; video</v>
      </c>
      <c r="R107" s="10" t="str">
        <f t="shared" si="12"/>
        <v>shorts</v>
      </c>
      <c r="S107" s="8">
        <f t="shared" si="13"/>
        <v>42485.516435185178</v>
      </c>
      <c r="T107" s="8">
        <f t="shared" si="10"/>
        <v>42503.791666666664</v>
      </c>
      <c r="U107" s="7">
        <f t="shared" si="14"/>
        <v>18.275231481486117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8"/>
        <v>100.5</v>
      </c>
      <c r="P108" s="7">
        <f t="shared" si="15"/>
        <v>186.11111111111111</v>
      </c>
      <c r="Q108" s="9" t="str">
        <f t="shared" si="11"/>
        <v>film &amp; video</v>
      </c>
      <c r="R108" s="10" t="str">
        <f t="shared" si="12"/>
        <v>shorts</v>
      </c>
      <c r="S108" s="8">
        <f t="shared" si="13"/>
        <v>40987.568298611106</v>
      </c>
      <c r="T108" s="8">
        <f t="shared" si="10"/>
        <v>41001.568298611106</v>
      </c>
      <c r="U108" s="7">
        <f t="shared" si="14"/>
        <v>14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8"/>
        <v>102.46666666666667</v>
      </c>
      <c r="P109" s="7">
        <f t="shared" si="15"/>
        <v>111.37681159420291</v>
      </c>
      <c r="Q109" s="9" t="str">
        <f t="shared" si="11"/>
        <v>film &amp; video</v>
      </c>
      <c r="R109" s="10" t="str">
        <f t="shared" si="12"/>
        <v>shorts</v>
      </c>
      <c r="S109" s="8">
        <f t="shared" si="13"/>
        <v>40635.774155092593</v>
      </c>
      <c r="T109" s="8">
        <f t="shared" si="10"/>
        <v>40657.774155092593</v>
      </c>
      <c r="U109" s="7">
        <f t="shared" si="14"/>
        <v>22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8"/>
        <v>246.66666666666666</v>
      </c>
      <c r="P110" s="7">
        <f t="shared" si="15"/>
        <v>78.723404255319153</v>
      </c>
      <c r="Q110" s="9" t="str">
        <f t="shared" si="11"/>
        <v>film &amp; video</v>
      </c>
      <c r="R110" s="10" t="str">
        <f t="shared" si="12"/>
        <v>shorts</v>
      </c>
      <c r="S110" s="8">
        <f t="shared" si="13"/>
        <v>41365.404745370368</v>
      </c>
      <c r="T110" s="8">
        <f t="shared" si="10"/>
        <v>41425.404745370368</v>
      </c>
      <c r="U110" s="7">
        <f t="shared" si="14"/>
        <v>60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8"/>
        <v>219.5</v>
      </c>
      <c r="P111" s="7">
        <f t="shared" si="15"/>
        <v>46.702127659574465</v>
      </c>
      <c r="Q111" s="9" t="str">
        <f t="shared" si="11"/>
        <v>film &amp; video</v>
      </c>
      <c r="R111" s="10" t="str">
        <f t="shared" si="12"/>
        <v>shorts</v>
      </c>
      <c r="S111" s="8">
        <f t="shared" si="13"/>
        <v>40569.817476851851</v>
      </c>
      <c r="T111" s="8">
        <f t="shared" si="10"/>
        <v>40599.817476851851</v>
      </c>
      <c r="U111" s="7">
        <f t="shared" si="14"/>
        <v>30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8"/>
        <v>130.76923076923077</v>
      </c>
      <c r="P112" s="7">
        <f t="shared" si="15"/>
        <v>65.384615384615387</v>
      </c>
      <c r="Q112" s="9" t="str">
        <f t="shared" si="11"/>
        <v>film &amp; video</v>
      </c>
      <c r="R112" s="10" t="str">
        <f t="shared" si="12"/>
        <v>shorts</v>
      </c>
      <c r="S112" s="8">
        <f t="shared" si="13"/>
        <v>41557.741354166668</v>
      </c>
      <c r="T112" s="8">
        <f t="shared" si="10"/>
        <v>41592.040972222218</v>
      </c>
      <c r="U112" s="7">
        <f t="shared" si="14"/>
        <v>34.299618055549217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8"/>
        <v>154.57142857142858</v>
      </c>
      <c r="P113" s="7">
        <f t="shared" si="15"/>
        <v>102.0754716981132</v>
      </c>
      <c r="Q113" s="9" t="str">
        <f t="shared" si="11"/>
        <v>film &amp; video</v>
      </c>
      <c r="R113" s="10" t="str">
        <f t="shared" si="12"/>
        <v>shorts</v>
      </c>
      <c r="S113" s="8">
        <f t="shared" si="13"/>
        <v>42125.124849537031</v>
      </c>
      <c r="T113" s="8">
        <f t="shared" si="10"/>
        <v>42155.124849537031</v>
      </c>
      <c r="U113" s="7">
        <f t="shared" si="14"/>
        <v>30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8"/>
        <v>104</v>
      </c>
      <c r="P114" s="7">
        <f t="shared" si="15"/>
        <v>64.197530864197532</v>
      </c>
      <c r="Q114" s="9" t="str">
        <f t="shared" si="11"/>
        <v>film &amp; video</v>
      </c>
      <c r="R114" s="10" t="str">
        <f t="shared" si="12"/>
        <v>shorts</v>
      </c>
      <c r="S114" s="8">
        <f t="shared" si="13"/>
        <v>41717.834699074076</v>
      </c>
      <c r="T114" s="8">
        <f t="shared" si="10"/>
        <v>41741.875</v>
      </c>
      <c r="U114" s="7">
        <f t="shared" si="14"/>
        <v>24.040300925924385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8"/>
        <v>141</v>
      </c>
      <c r="P115" s="7">
        <f t="shared" si="15"/>
        <v>90.384615384615387</v>
      </c>
      <c r="Q115" s="9" t="str">
        <f t="shared" si="11"/>
        <v>film &amp; video</v>
      </c>
      <c r="R115" s="10" t="str">
        <f t="shared" si="12"/>
        <v>shorts</v>
      </c>
      <c r="S115" s="8">
        <f t="shared" si="13"/>
        <v>40753.550092592588</v>
      </c>
      <c r="T115" s="8">
        <f t="shared" si="10"/>
        <v>40761.416666666664</v>
      </c>
      <c r="U115" s="7">
        <f t="shared" si="14"/>
        <v>7.8665740740761976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8"/>
        <v>103.33333333333333</v>
      </c>
      <c r="P116" s="7">
        <f t="shared" si="15"/>
        <v>88.571428571428569</v>
      </c>
      <c r="Q116" s="9" t="str">
        <f t="shared" si="11"/>
        <v>film &amp; video</v>
      </c>
      <c r="R116" s="10" t="str">
        <f t="shared" si="12"/>
        <v>shorts</v>
      </c>
      <c r="S116" s="8">
        <f t="shared" si="13"/>
        <v>40861.065833333334</v>
      </c>
      <c r="T116" s="8">
        <f t="shared" si="10"/>
        <v>40921.065833333334</v>
      </c>
      <c r="U116" s="7">
        <f t="shared" si="14"/>
        <v>60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8"/>
        <v>140.44444444444446</v>
      </c>
      <c r="P117" s="7">
        <f t="shared" si="15"/>
        <v>28.727272727272727</v>
      </c>
      <c r="Q117" s="9" t="str">
        <f t="shared" si="11"/>
        <v>film &amp; video</v>
      </c>
      <c r="R117" s="10" t="str">
        <f t="shared" si="12"/>
        <v>shorts</v>
      </c>
      <c r="S117" s="8">
        <f t="shared" si="13"/>
        <v>40918.530601851853</v>
      </c>
      <c r="T117" s="8">
        <f t="shared" si="10"/>
        <v>40943.530601851853</v>
      </c>
      <c r="U117" s="7">
        <f t="shared" si="14"/>
        <v>25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8"/>
        <v>113.65714285714286</v>
      </c>
      <c r="P118" s="7">
        <f t="shared" si="15"/>
        <v>69.78947368421052</v>
      </c>
      <c r="Q118" s="9" t="str">
        <f t="shared" si="11"/>
        <v>film &amp; video</v>
      </c>
      <c r="R118" s="10" t="str">
        <f t="shared" si="12"/>
        <v>shorts</v>
      </c>
      <c r="S118" s="8">
        <f t="shared" si="13"/>
        <v>40595.288831018515</v>
      </c>
      <c r="T118" s="8">
        <f t="shared" si="10"/>
        <v>40641.247164351851</v>
      </c>
      <c r="U118" s="7">
        <f t="shared" si="14"/>
        <v>45.958333333335759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8"/>
        <v>100.49377777777778</v>
      </c>
      <c r="P119" s="7">
        <f t="shared" si="15"/>
        <v>167.48962962962963</v>
      </c>
      <c r="Q119" s="9" t="str">
        <f t="shared" si="11"/>
        <v>film &amp; video</v>
      </c>
      <c r="R119" s="10" t="str">
        <f t="shared" si="12"/>
        <v>shorts</v>
      </c>
      <c r="S119" s="8">
        <f t="shared" si="13"/>
        <v>40248.626666666663</v>
      </c>
      <c r="T119" s="8">
        <f t="shared" si="10"/>
        <v>40338.583333333328</v>
      </c>
      <c r="U119" s="7">
        <f t="shared" si="14"/>
        <v>89.956666666665114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8"/>
        <v>113.0316</v>
      </c>
      <c r="P120" s="7">
        <f t="shared" si="15"/>
        <v>144.91230769230768</v>
      </c>
      <c r="Q120" s="9" t="str">
        <f t="shared" si="11"/>
        <v>film &amp; video</v>
      </c>
      <c r="R120" s="10" t="str">
        <f t="shared" si="12"/>
        <v>shorts</v>
      </c>
      <c r="S120" s="8">
        <f t="shared" si="13"/>
        <v>40722.845324074071</v>
      </c>
      <c r="T120" s="8">
        <f t="shared" si="10"/>
        <v>40752.845324074071</v>
      </c>
      <c r="U120" s="7">
        <f t="shared" si="14"/>
        <v>30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8"/>
        <v>104.55692307692307</v>
      </c>
      <c r="P121" s="7">
        <f t="shared" si="15"/>
        <v>91.840540540540545</v>
      </c>
      <c r="Q121" s="9" t="str">
        <f t="shared" si="11"/>
        <v>film &amp; video</v>
      </c>
      <c r="R121" s="10" t="str">
        <f t="shared" si="12"/>
        <v>shorts</v>
      </c>
      <c r="S121" s="8">
        <f t="shared" si="13"/>
        <v>40738.860949074071</v>
      </c>
      <c r="T121" s="8">
        <f t="shared" si="10"/>
        <v>40768.75</v>
      </c>
      <c r="U121" s="7">
        <f t="shared" si="14"/>
        <v>29.889050925929041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8"/>
        <v>1.4285714285714285E-2</v>
      </c>
      <c r="P122" s="7">
        <f t="shared" si="15"/>
        <v>10</v>
      </c>
      <c r="Q122" s="9" t="str">
        <f t="shared" si="11"/>
        <v>film &amp; video</v>
      </c>
      <c r="R122" s="10" t="str">
        <f t="shared" si="12"/>
        <v>science fiction</v>
      </c>
      <c r="S122" s="8">
        <f t="shared" si="13"/>
        <v>42615.841516203705</v>
      </c>
      <c r="T122" s="8">
        <f t="shared" si="10"/>
        <v>42645.841516203705</v>
      </c>
      <c r="U122" s="7">
        <f t="shared" si="14"/>
        <v>30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8"/>
        <v>3.3333333333333333E-2</v>
      </c>
      <c r="P123" s="7">
        <f t="shared" si="15"/>
        <v>1</v>
      </c>
      <c r="Q123" s="9" t="str">
        <f t="shared" si="11"/>
        <v>film &amp; video</v>
      </c>
      <c r="R123" s="10" t="str">
        <f t="shared" si="12"/>
        <v>science fiction</v>
      </c>
      <c r="S123" s="8">
        <f t="shared" si="13"/>
        <v>42096.496643518512</v>
      </c>
      <c r="T123" s="8">
        <f t="shared" si="10"/>
        <v>42112.219444444439</v>
      </c>
      <c r="U123" s="7">
        <f t="shared" si="14"/>
        <v>15.722800925927004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8"/>
        <v>0</v>
      </c>
      <c r="P124" s="7">
        <f>IF(L124&gt;0, E124/L124,0)</f>
        <v>0</v>
      </c>
      <c r="Q124" s="9" t="str">
        <f t="shared" si="11"/>
        <v>film &amp; video</v>
      </c>
      <c r="R124" s="10" t="str">
        <f t="shared" si="12"/>
        <v>science fiction</v>
      </c>
      <c r="S124" s="8">
        <f t="shared" si="13"/>
        <v>42593.223460648143</v>
      </c>
      <c r="T124" s="8">
        <f t="shared" si="10"/>
        <v>42653.223460648143</v>
      </c>
      <c r="U124" s="7">
        <f t="shared" si="14"/>
        <v>60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8"/>
        <v>0.27454545454545454</v>
      </c>
      <c r="P125" s="7">
        <f>E125/L125</f>
        <v>25.166666666666668</v>
      </c>
      <c r="Q125" s="9" t="str">
        <f t="shared" si="11"/>
        <v>film &amp; video</v>
      </c>
      <c r="R125" s="10" t="str">
        <f t="shared" si="12"/>
        <v>science fiction</v>
      </c>
      <c r="S125" s="8">
        <f t="shared" si="13"/>
        <v>41904.573657407404</v>
      </c>
      <c r="T125" s="8">
        <f t="shared" si="10"/>
        <v>41940.708333333328</v>
      </c>
      <c r="U125" s="7">
        <f t="shared" si="14"/>
        <v>36.134675925924967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8"/>
        <v>0</v>
      </c>
      <c r="P126" s="7">
        <f>IF(L126&gt;0, E126/L126,0)</f>
        <v>0</v>
      </c>
      <c r="Q126" s="9" t="str">
        <f t="shared" si="11"/>
        <v>film &amp; video</v>
      </c>
      <c r="R126" s="10" t="str">
        <f t="shared" si="12"/>
        <v>science fiction</v>
      </c>
      <c r="S126" s="8">
        <f t="shared" si="13"/>
        <v>42114.720393518517</v>
      </c>
      <c r="T126" s="8">
        <f t="shared" si="10"/>
        <v>42139.720393518517</v>
      </c>
      <c r="U126" s="7">
        <f t="shared" si="14"/>
        <v>25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8"/>
        <v>14</v>
      </c>
      <c r="P127" s="7">
        <f>E127/L127</f>
        <v>11.666666666666666</v>
      </c>
      <c r="Q127" s="9" t="str">
        <f t="shared" si="11"/>
        <v>film &amp; video</v>
      </c>
      <c r="R127" s="10" t="str">
        <f t="shared" si="12"/>
        <v>science fiction</v>
      </c>
      <c r="S127" s="8">
        <f t="shared" si="13"/>
        <v>42709.78564814815</v>
      </c>
      <c r="T127" s="8">
        <f t="shared" si="10"/>
        <v>42769.78564814815</v>
      </c>
      <c r="U127" s="7">
        <f t="shared" si="14"/>
        <v>60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8"/>
        <v>5.548</v>
      </c>
      <c r="P128" s="7">
        <f>E128/L128</f>
        <v>106.69230769230769</v>
      </c>
      <c r="Q128" s="9" t="str">
        <f t="shared" si="11"/>
        <v>film &amp; video</v>
      </c>
      <c r="R128" s="10" t="str">
        <f t="shared" si="12"/>
        <v>science fiction</v>
      </c>
      <c r="S128" s="8">
        <f t="shared" si="13"/>
        <v>42135.381215277775</v>
      </c>
      <c r="T128" s="8">
        <f t="shared" si="10"/>
        <v>42165.874999999993</v>
      </c>
      <c r="U128" s="7">
        <f t="shared" si="14"/>
        <v>30.493784722217242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8"/>
        <v>2.375</v>
      </c>
      <c r="P129" s="7">
        <f>E129/L129</f>
        <v>47.5</v>
      </c>
      <c r="Q129" s="9" t="str">
        <f t="shared" si="11"/>
        <v>film &amp; video</v>
      </c>
      <c r="R129" s="10" t="str">
        <f t="shared" si="12"/>
        <v>science fiction</v>
      </c>
      <c r="S129" s="8">
        <f t="shared" si="13"/>
        <v>42067.415983796294</v>
      </c>
      <c r="T129" s="8">
        <f t="shared" si="10"/>
        <v>42097.37431712963</v>
      </c>
      <c r="U129" s="7">
        <f t="shared" si="14"/>
        <v>29.958333333335759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16">E130*100/D130</f>
        <v>1.867</v>
      </c>
      <c r="P130" s="7">
        <f>E130/L130</f>
        <v>311.16666666666669</v>
      </c>
      <c r="Q130" s="9" t="str">
        <f t="shared" si="11"/>
        <v>film &amp; video</v>
      </c>
      <c r="R130" s="10" t="str">
        <f t="shared" si="12"/>
        <v>science fiction</v>
      </c>
      <c r="S130" s="8">
        <f t="shared" si="13"/>
        <v>42628.019594907404</v>
      </c>
      <c r="T130" s="8">
        <f t="shared" ref="T130:T193" si="17">(I130/86400)+25569+(-5/24)</f>
        <v>42663.019594907404</v>
      </c>
      <c r="U130" s="7">
        <f t="shared" si="14"/>
        <v>35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16"/>
        <v>0</v>
      </c>
      <c r="P131" s="7">
        <f>IF(L131&gt;0, E131/L131,0)</f>
        <v>0</v>
      </c>
      <c r="Q131" s="9" t="str">
        <f t="shared" ref="Q131:Q194" si="18">LEFT(N131, SEARCH("/",N131,1)-1)</f>
        <v>film &amp; video</v>
      </c>
      <c r="R131" s="10" t="str">
        <f t="shared" ref="R131:R194" si="19">RIGHT(N131,LEN(N131)-FIND("/",N131))</f>
        <v>science fiction</v>
      </c>
      <c r="S131" s="8">
        <f t="shared" ref="S131:S194" si="20">(J131/86400)+25569+(-5/24)</f>
        <v>41882.728969907403</v>
      </c>
      <c r="T131" s="8">
        <f t="shared" si="17"/>
        <v>41942.728969907403</v>
      </c>
      <c r="U131" s="7">
        <f t="shared" ref="U131:U194" si="21">T131-S131</f>
        <v>60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6"/>
        <v>0</v>
      </c>
      <c r="P132" s="7">
        <f>IF(L132&gt;0, E132/L132,0)</f>
        <v>0</v>
      </c>
      <c r="Q132" s="9" t="str">
        <f t="shared" si="18"/>
        <v>film &amp; video</v>
      </c>
      <c r="R132" s="10" t="str">
        <f t="shared" si="19"/>
        <v>science fiction</v>
      </c>
      <c r="S132" s="8">
        <f t="shared" si="20"/>
        <v>41778.707083333335</v>
      </c>
      <c r="T132" s="8">
        <f t="shared" si="17"/>
        <v>41806.636111111111</v>
      </c>
      <c r="U132" s="7">
        <f t="shared" si="21"/>
        <v>27.929027777776355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6"/>
        <v>0</v>
      </c>
      <c r="P133" s="7">
        <f>IF(L133&gt;0, E133/L133,0)</f>
        <v>0</v>
      </c>
      <c r="Q133" s="9" t="str">
        <f t="shared" si="18"/>
        <v>film &amp; video</v>
      </c>
      <c r="R133" s="10" t="str">
        <f t="shared" si="19"/>
        <v>science fiction</v>
      </c>
      <c r="S133" s="8">
        <f t="shared" si="20"/>
        <v>42541.629178240742</v>
      </c>
      <c r="T133" s="8">
        <f t="shared" si="17"/>
        <v>42556.791666666664</v>
      </c>
      <c r="U133" s="7">
        <f t="shared" si="21"/>
        <v>15.162488425921765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6"/>
        <v>9.5687499999999996</v>
      </c>
      <c r="P134" s="7">
        <f>E134/L134</f>
        <v>94.506172839506178</v>
      </c>
      <c r="Q134" s="9" t="str">
        <f t="shared" si="18"/>
        <v>film &amp; video</v>
      </c>
      <c r="R134" s="10" t="str">
        <f t="shared" si="19"/>
        <v>science fiction</v>
      </c>
      <c r="S134" s="8">
        <f t="shared" si="20"/>
        <v>41905.60424768518</v>
      </c>
      <c r="T134" s="8">
        <f t="shared" si="17"/>
        <v>41950.645914351851</v>
      </c>
      <c r="U134" s="7">
        <f t="shared" si="21"/>
        <v>45.041666666671517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6"/>
        <v>0</v>
      </c>
      <c r="P135" s="7">
        <f>IF(L135&gt;0, E135/L135,0)</f>
        <v>0</v>
      </c>
      <c r="Q135" s="9" t="str">
        <f t="shared" si="18"/>
        <v>film &amp; video</v>
      </c>
      <c r="R135" s="10" t="str">
        <f t="shared" si="19"/>
        <v>science fiction</v>
      </c>
      <c r="S135" s="8">
        <f t="shared" si="20"/>
        <v>42491.599351851844</v>
      </c>
      <c r="T135" s="8">
        <f t="shared" si="17"/>
        <v>42521.521527777775</v>
      </c>
      <c r="U135" s="7">
        <f t="shared" si="21"/>
        <v>29.922175925930787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6"/>
        <v>0</v>
      </c>
      <c r="P136" s="7">
        <f>IF(L136&gt;0, E136/L136,0)</f>
        <v>0</v>
      </c>
      <c r="Q136" s="9" t="str">
        <f t="shared" si="18"/>
        <v>film &amp; video</v>
      </c>
      <c r="R136" s="10" t="str">
        <f t="shared" si="19"/>
        <v>science fiction</v>
      </c>
      <c r="S136" s="8">
        <f t="shared" si="20"/>
        <v>42221.701597222222</v>
      </c>
      <c r="T136" s="8">
        <f t="shared" si="17"/>
        <v>42251.499999999993</v>
      </c>
      <c r="U136" s="7">
        <f t="shared" si="21"/>
        <v>29.798402777771116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6"/>
        <v>13.433333333333334</v>
      </c>
      <c r="P137" s="7">
        <f>E137/L137</f>
        <v>80.599999999999994</v>
      </c>
      <c r="Q137" s="9" t="str">
        <f t="shared" si="18"/>
        <v>film &amp; video</v>
      </c>
      <c r="R137" s="10" t="str">
        <f t="shared" si="19"/>
        <v>science fiction</v>
      </c>
      <c r="S137" s="8">
        <f t="shared" si="20"/>
        <v>41788.173576388886</v>
      </c>
      <c r="T137" s="8">
        <f t="shared" si="17"/>
        <v>41821.583333333328</v>
      </c>
      <c r="U137" s="7">
        <f t="shared" si="21"/>
        <v>33.409756944442051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6"/>
        <v>0</v>
      </c>
      <c r="P138" s="7">
        <f>IF(L138&gt;0, E138/L138,0)</f>
        <v>0</v>
      </c>
      <c r="Q138" s="9" t="str">
        <f t="shared" si="18"/>
        <v>film &amp; video</v>
      </c>
      <c r="R138" s="10" t="str">
        <f t="shared" si="19"/>
        <v>science fiction</v>
      </c>
      <c r="S138" s="8">
        <f t="shared" si="20"/>
        <v>42096.201782407406</v>
      </c>
      <c r="T138" s="8">
        <f t="shared" si="17"/>
        <v>42140.219444444439</v>
      </c>
      <c r="U138" s="7">
        <f t="shared" si="21"/>
        <v>44.017662037033006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6"/>
        <v>0</v>
      </c>
      <c r="P139" s="7">
        <f>IF(L139&gt;0, E139/L139,0)</f>
        <v>0</v>
      </c>
      <c r="Q139" s="9" t="str">
        <f t="shared" si="18"/>
        <v>film &amp; video</v>
      </c>
      <c r="R139" s="10" t="str">
        <f t="shared" si="19"/>
        <v>science fiction</v>
      </c>
      <c r="S139" s="8">
        <f t="shared" si="20"/>
        <v>42239.365659722222</v>
      </c>
      <c r="T139" s="8">
        <f t="shared" si="17"/>
        <v>42289.365659722222</v>
      </c>
      <c r="U139" s="7">
        <f t="shared" si="21"/>
        <v>50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6"/>
        <v>3.1413333333333333</v>
      </c>
      <c r="P140" s="7">
        <f>E140/L140</f>
        <v>81.241379310344826</v>
      </c>
      <c r="Q140" s="9" t="str">
        <f t="shared" si="18"/>
        <v>film &amp; video</v>
      </c>
      <c r="R140" s="10" t="str">
        <f t="shared" si="19"/>
        <v>science fiction</v>
      </c>
      <c r="S140" s="8">
        <f t="shared" si="20"/>
        <v>42186.049085648141</v>
      </c>
      <c r="T140" s="8">
        <f t="shared" si="17"/>
        <v>42216.999305555553</v>
      </c>
      <c r="U140" s="7">
        <f t="shared" si="21"/>
        <v>30.950219907412247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6"/>
        <v>100</v>
      </c>
      <c r="P141" s="7">
        <f>E141/L141</f>
        <v>500</v>
      </c>
      <c r="Q141" s="9" t="str">
        <f t="shared" si="18"/>
        <v>film &amp; video</v>
      </c>
      <c r="R141" s="10" t="str">
        <f t="shared" si="19"/>
        <v>science fiction</v>
      </c>
      <c r="S141" s="8">
        <f t="shared" si="20"/>
        <v>42187.712638888886</v>
      </c>
      <c r="T141" s="8">
        <f t="shared" si="17"/>
        <v>42197.712638888886</v>
      </c>
      <c r="U141" s="7">
        <f t="shared" si="21"/>
        <v>10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6"/>
        <v>0</v>
      </c>
      <c r="P142" s="7">
        <f>IF(L142&gt;0, E142/L142,0)</f>
        <v>0</v>
      </c>
      <c r="Q142" s="9" t="str">
        <f t="shared" si="18"/>
        <v>film &amp; video</v>
      </c>
      <c r="R142" s="10" t="str">
        <f t="shared" si="19"/>
        <v>science fiction</v>
      </c>
      <c r="S142" s="8">
        <f t="shared" si="20"/>
        <v>42052.989953703705</v>
      </c>
      <c r="T142" s="8">
        <f t="shared" si="17"/>
        <v>42082.948287037034</v>
      </c>
      <c r="U142" s="7">
        <f t="shared" si="21"/>
        <v>29.958333333328483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6"/>
        <v>10.775</v>
      </c>
      <c r="P143" s="7">
        <f>E143/L143</f>
        <v>46.178571428571431</v>
      </c>
      <c r="Q143" s="9" t="str">
        <f t="shared" si="18"/>
        <v>film &amp; video</v>
      </c>
      <c r="R143" s="10" t="str">
        <f t="shared" si="19"/>
        <v>science fiction</v>
      </c>
      <c r="S143" s="8">
        <f t="shared" si="20"/>
        <v>42109.944710648146</v>
      </c>
      <c r="T143" s="8">
        <f t="shared" si="17"/>
        <v>42154.944710648146</v>
      </c>
      <c r="U143" s="7">
        <f t="shared" si="21"/>
        <v>45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6"/>
        <v>0.33333333333333331</v>
      </c>
      <c r="P144" s="7">
        <f>E144/L144</f>
        <v>10</v>
      </c>
      <c r="Q144" s="9" t="str">
        <f t="shared" si="18"/>
        <v>film &amp; video</v>
      </c>
      <c r="R144" s="10" t="str">
        <f t="shared" si="19"/>
        <v>science fiction</v>
      </c>
      <c r="S144" s="8">
        <f t="shared" si="20"/>
        <v>41938.684930555552</v>
      </c>
      <c r="T144" s="8">
        <f t="shared" si="17"/>
        <v>41959.726597222216</v>
      </c>
      <c r="U144" s="7">
        <f t="shared" si="21"/>
        <v>21.041666666664241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6"/>
        <v>0</v>
      </c>
      <c r="P145" s="7">
        <f>IF(L145&gt;0, E145/L145,0)</f>
        <v>0</v>
      </c>
      <c r="Q145" s="9" t="str">
        <f t="shared" si="18"/>
        <v>film &amp; video</v>
      </c>
      <c r="R145" s="10" t="str">
        <f t="shared" si="19"/>
        <v>science fiction</v>
      </c>
      <c r="S145" s="8">
        <f t="shared" si="20"/>
        <v>42558.855810185181</v>
      </c>
      <c r="T145" s="8">
        <f t="shared" si="17"/>
        <v>42616.038194444445</v>
      </c>
      <c r="U145" s="7">
        <f t="shared" si="21"/>
        <v>57.182384259263927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6"/>
        <v>27.6</v>
      </c>
      <c r="P146" s="7">
        <f>E146/L146</f>
        <v>55.945945945945944</v>
      </c>
      <c r="Q146" s="9" t="str">
        <f t="shared" si="18"/>
        <v>film &amp; video</v>
      </c>
      <c r="R146" s="10" t="str">
        <f t="shared" si="19"/>
        <v>science fiction</v>
      </c>
      <c r="S146" s="8">
        <f t="shared" si="20"/>
        <v>42047.554074074076</v>
      </c>
      <c r="T146" s="8">
        <f t="shared" si="17"/>
        <v>42107.512407407405</v>
      </c>
      <c r="U146" s="7">
        <f t="shared" si="21"/>
        <v>59.958333333328483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6"/>
        <v>7.5111111111111111</v>
      </c>
      <c r="P147" s="7">
        <f>E147/L147</f>
        <v>37.555555555555557</v>
      </c>
      <c r="Q147" s="9" t="str">
        <f t="shared" si="18"/>
        <v>film &amp; video</v>
      </c>
      <c r="R147" s="10" t="str">
        <f t="shared" si="19"/>
        <v>science fiction</v>
      </c>
      <c r="S147" s="8">
        <f t="shared" si="20"/>
        <v>42200.333935185183</v>
      </c>
      <c r="T147" s="8">
        <f t="shared" si="17"/>
        <v>42227.333935185183</v>
      </c>
      <c r="U147" s="7">
        <f t="shared" si="21"/>
        <v>27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6"/>
        <v>0.57499999999999996</v>
      </c>
      <c r="P148" s="7">
        <f>E148/L148</f>
        <v>38.333333333333336</v>
      </c>
      <c r="Q148" s="9" t="str">
        <f t="shared" si="18"/>
        <v>film &amp; video</v>
      </c>
      <c r="R148" s="10" t="str">
        <f t="shared" si="19"/>
        <v>science fiction</v>
      </c>
      <c r="S148" s="8">
        <f t="shared" si="20"/>
        <v>42692.807847222219</v>
      </c>
      <c r="T148" s="8">
        <f t="shared" si="17"/>
        <v>42752.807847222219</v>
      </c>
      <c r="U148" s="7">
        <f t="shared" si="21"/>
        <v>60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6"/>
        <v>0</v>
      </c>
      <c r="P149" s="7">
        <f>IF(L149&gt;0, E149/L149,0)</f>
        <v>0</v>
      </c>
      <c r="Q149" s="9" t="str">
        <f t="shared" si="18"/>
        <v>film &amp; video</v>
      </c>
      <c r="R149" s="10" t="str">
        <f t="shared" si="19"/>
        <v>science fiction</v>
      </c>
      <c r="S149" s="8">
        <f t="shared" si="20"/>
        <v>41969.559490740743</v>
      </c>
      <c r="T149" s="8">
        <f t="shared" si="17"/>
        <v>42012.554166666661</v>
      </c>
      <c r="U149" s="7">
        <f t="shared" si="21"/>
        <v>42.994675925918273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6"/>
        <v>0.08</v>
      </c>
      <c r="P150" s="7">
        <f t="shared" ref="P150:P159" si="22">E150/L150</f>
        <v>20</v>
      </c>
      <c r="Q150" s="9" t="str">
        <f t="shared" si="18"/>
        <v>film &amp; video</v>
      </c>
      <c r="R150" s="10" t="str">
        <f t="shared" si="19"/>
        <v>science fiction</v>
      </c>
      <c r="S150" s="8">
        <f t="shared" si="20"/>
        <v>42397.073333333326</v>
      </c>
      <c r="T150" s="8">
        <f t="shared" si="17"/>
        <v>42427.073333333326</v>
      </c>
      <c r="U150" s="7">
        <f t="shared" si="21"/>
        <v>30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6"/>
        <v>0.92</v>
      </c>
      <c r="P151" s="7">
        <f t="shared" si="22"/>
        <v>15.333333333333334</v>
      </c>
      <c r="Q151" s="9" t="str">
        <f t="shared" si="18"/>
        <v>film &amp; video</v>
      </c>
      <c r="R151" s="10" t="str">
        <f t="shared" si="19"/>
        <v>science fiction</v>
      </c>
      <c r="S151" s="8">
        <f t="shared" si="20"/>
        <v>41967.963773148142</v>
      </c>
      <c r="T151" s="8">
        <f t="shared" si="17"/>
        <v>41998.124999999993</v>
      </c>
      <c r="U151" s="7">
        <f t="shared" si="21"/>
        <v>30.161226851851097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6"/>
        <v>23.163076923076922</v>
      </c>
      <c r="P152" s="7">
        <f t="shared" si="22"/>
        <v>449.43283582089555</v>
      </c>
      <c r="Q152" s="9" t="str">
        <f t="shared" si="18"/>
        <v>film &amp; video</v>
      </c>
      <c r="R152" s="10" t="str">
        <f t="shared" si="19"/>
        <v>science fiction</v>
      </c>
      <c r="S152" s="8">
        <f t="shared" si="20"/>
        <v>42089.95349537037</v>
      </c>
      <c r="T152" s="8">
        <f t="shared" si="17"/>
        <v>42149.95349537037</v>
      </c>
      <c r="U152" s="7">
        <f t="shared" si="21"/>
        <v>60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6"/>
        <v>5.6000000000000001E-2</v>
      </c>
      <c r="P153" s="7">
        <f t="shared" si="22"/>
        <v>28</v>
      </c>
      <c r="Q153" s="9" t="str">
        <f t="shared" si="18"/>
        <v>film &amp; video</v>
      </c>
      <c r="R153" s="10" t="str">
        <f t="shared" si="19"/>
        <v>science fiction</v>
      </c>
      <c r="S153" s="8">
        <f t="shared" si="20"/>
        <v>42113.342488425922</v>
      </c>
      <c r="T153" s="8">
        <f t="shared" si="17"/>
        <v>42173.342488425922</v>
      </c>
      <c r="U153" s="7">
        <f t="shared" si="21"/>
        <v>60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6"/>
        <v>7.8947368421052634E-3</v>
      </c>
      <c r="P154" s="7">
        <f t="shared" si="22"/>
        <v>15</v>
      </c>
      <c r="Q154" s="9" t="str">
        <f t="shared" si="18"/>
        <v>film &amp; video</v>
      </c>
      <c r="R154" s="10" t="str">
        <f t="shared" si="19"/>
        <v>science fiction</v>
      </c>
      <c r="S154" s="8">
        <f t="shared" si="20"/>
        <v>41874.869212962956</v>
      </c>
      <c r="T154" s="8">
        <f t="shared" si="17"/>
        <v>41904.869212962956</v>
      </c>
      <c r="U154" s="7">
        <f t="shared" si="21"/>
        <v>30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6"/>
        <v>0.71799999999999997</v>
      </c>
      <c r="P155" s="7">
        <f t="shared" si="22"/>
        <v>35.9</v>
      </c>
      <c r="Q155" s="9" t="str">
        <f t="shared" si="18"/>
        <v>film &amp; video</v>
      </c>
      <c r="R155" s="10" t="str">
        <f t="shared" si="19"/>
        <v>science fiction</v>
      </c>
      <c r="S155" s="8">
        <f t="shared" si="20"/>
        <v>41933.377824074072</v>
      </c>
      <c r="T155" s="8">
        <f t="shared" si="17"/>
        <v>41975.419490740744</v>
      </c>
      <c r="U155" s="7">
        <f t="shared" si="21"/>
        <v>42.041666666671517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6"/>
        <v>2.6666666666666665</v>
      </c>
      <c r="P156" s="7">
        <f t="shared" si="22"/>
        <v>13.333333333333334</v>
      </c>
      <c r="Q156" s="9" t="str">
        <f t="shared" si="18"/>
        <v>film &amp; video</v>
      </c>
      <c r="R156" s="10" t="str">
        <f t="shared" si="19"/>
        <v>science fiction</v>
      </c>
      <c r="S156" s="8">
        <f t="shared" si="20"/>
        <v>42115.339062499996</v>
      </c>
      <c r="T156" s="8">
        <f t="shared" si="17"/>
        <v>42158.339062499996</v>
      </c>
      <c r="U156" s="7">
        <f t="shared" si="21"/>
        <v>43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6"/>
        <v>6.0000000000000001E-3</v>
      </c>
      <c r="P157" s="7">
        <f t="shared" si="22"/>
        <v>20.25</v>
      </c>
      <c r="Q157" s="9" t="str">
        <f t="shared" si="18"/>
        <v>film &amp; video</v>
      </c>
      <c r="R157" s="10" t="str">
        <f t="shared" si="19"/>
        <v>science fiction</v>
      </c>
      <c r="S157" s="8">
        <f t="shared" si="20"/>
        <v>42168.351099537038</v>
      </c>
      <c r="T157" s="8">
        <f t="shared" si="17"/>
        <v>42208.351099537038</v>
      </c>
      <c r="U157" s="7">
        <f t="shared" si="21"/>
        <v>40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6"/>
        <v>5.0999999999999996</v>
      </c>
      <c r="P158" s="7">
        <f t="shared" si="22"/>
        <v>119</v>
      </c>
      <c r="Q158" s="9" t="str">
        <f t="shared" si="18"/>
        <v>film &amp; video</v>
      </c>
      <c r="R158" s="10" t="str">
        <f t="shared" si="19"/>
        <v>science fiction</v>
      </c>
      <c r="S158" s="8">
        <f t="shared" si="20"/>
        <v>41793.916620370372</v>
      </c>
      <c r="T158" s="8">
        <f t="shared" si="17"/>
        <v>41853.916620370372</v>
      </c>
      <c r="U158" s="7">
        <f t="shared" si="21"/>
        <v>60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6"/>
        <v>0.26711185308848079</v>
      </c>
      <c r="P159" s="7">
        <f t="shared" si="22"/>
        <v>4</v>
      </c>
      <c r="Q159" s="9" t="str">
        <f t="shared" si="18"/>
        <v>film &amp; video</v>
      </c>
      <c r="R159" s="10" t="str">
        <f t="shared" si="19"/>
        <v>science fiction</v>
      </c>
      <c r="S159" s="8">
        <f t="shared" si="20"/>
        <v>42396.703379629624</v>
      </c>
      <c r="T159" s="8">
        <f t="shared" si="17"/>
        <v>42426.703379629624</v>
      </c>
      <c r="U159" s="7">
        <f t="shared" si="21"/>
        <v>30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6"/>
        <v>0</v>
      </c>
      <c r="P160" s="7">
        <f>IF(L160&gt;0, E160/L160,0)</f>
        <v>0</v>
      </c>
      <c r="Q160" s="9" t="str">
        <f t="shared" si="18"/>
        <v>film &amp; video</v>
      </c>
      <c r="R160" s="10" t="str">
        <f t="shared" si="19"/>
        <v>science fiction</v>
      </c>
      <c r="S160" s="8">
        <f t="shared" si="20"/>
        <v>41903.868379629625</v>
      </c>
      <c r="T160" s="8">
        <f t="shared" si="17"/>
        <v>41933.868379629625</v>
      </c>
      <c r="U160" s="7">
        <f t="shared" si="21"/>
        <v>30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6"/>
        <v>2E-3</v>
      </c>
      <c r="P161" s="7">
        <f>E161/L161</f>
        <v>10</v>
      </c>
      <c r="Q161" s="9" t="str">
        <f t="shared" si="18"/>
        <v>film &amp; video</v>
      </c>
      <c r="R161" s="10" t="str">
        <f t="shared" si="19"/>
        <v>science fiction</v>
      </c>
      <c r="S161" s="8">
        <f t="shared" si="20"/>
        <v>42514.226215277777</v>
      </c>
      <c r="T161" s="8">
        <f t="shared" si="17"/>
        <v>42554.226215277777</v>
      </c>
      <c r="U161" s="7">
        <f t="shared" si="21"/>
        <v>40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6"/>
        <v>0</v>
      </c>
      <c r="P162" s="7">
        <f>IF(L162&gt;0, E162/L162,0)</f>
        <v>0</v>
      </c>
      <c r="Q162" s="9" t="str">
        <f t="shared" si="18"/>
        <v>film &amp; video</v>
      </c>
      <c r="R162" s="10" t="str">
        <f t="shared" si="19"/>
        <v>drama</v>
      </c>
      <c r="S162" s="8">
        <f t="shared" si="20"/>
        <v>42171.70475694444</v>
      </c>
      <c r="T162" s="8">
        <f t="shared" si="17"/>
        <v>42231.70475694444</v>
      </c>
      <c r="U162" s="7">
        <f t="shared" si="21"/>
        <v>60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6"/>
        <v>0.01</v>
      </c>
      <c r="P163" s="7">
        <f>E163/L163</f>
        <v>5</v>
      </c>
      <c r="Q163" s="9" t="str">
        <f t="shared" si="18"/>
        <v>film &amp; video</v>
      </c>
      <c r="R163" s="10" t="str">
        <f t="shared" si="19"/>
        <v>drama</v>
      </c>
      <c r="S163" s="8">
        <f t="shared" si="20"/>
        <v>41792.479108796295</v>
      </c>
      <c r="T163" s="8">
        <f t="shared" si="17"/>
        <v>41822.479108796295</v>
      </c>
      <c r="U163" s="7">
        <f t="shared" si="21"/>
        <v>30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6"/>
        <v>15.535714285714286</v>
      </c>
      <c r="P164" s="7">
        <f>E164/L164</f>
        <v>43.5</v>
      </c>
      <c r="Q164" s="9" t="str">
        <f t="shared" si="18"/>
        <v>film &amp; video</v>
      </c>
      <c r="R164" s="10" t="str">
        <f t="shared" si="19"/>
        <v>drama</v>
      </c>
      <c r="S164" s="8">
        <f t="shared" si="20"/>
        <v>41834.91847222222</v>
      </c>
      <c r="T164" s="8">
        <f t="shared" si="17"/>
        <v>41867.779166666667</v>
      </c>
      <c r="U164" s="7">
        <f t="shared" si="21"/>
        <v>32.86069444444729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6"/>
        <v>0</v>
      </c>
      <c r="P165" s="7">
        <f>IF(L165&gt;0, E165/L165,0)</f>
        <v>0</v>
      </c>
      <c r="Q165" s="9" t="str">
        <f t="shared" si="18"/>
        <v>film &amp; video</v>
      </c>
      <c r="R165" s="10" t="str">
        <f t="shared" si="19"/>
        <v>drama</v>
      </c>
      <c r="S165" s="8">
        <f t="shared" si="20"/>
        <v>42243.752939814811</v>
      </c>
      <c r="T165" s="8">
        <f t="shared" si="17"/>
        <v>42277.791666666664</v>
      </c>
      <c r="U165" s="7">
        <f t="shared" si="21"/>
        <v>34.038726851853426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6"/>
        <v>0.53333333333333333</v>
      </c>
      <c r="P166" s="7">
        <f>E166/L166</f>
        <v>91.428571428571431</v>
      </c>
      <c r="Q166" s="9" t="str">
        <f t="shared" si="18"/>
        <v>film &amp; video</v>
      </c>
      <c r="R166" s="10" t="str">
        <f t="shared" si="19"/>
        <v>drama</v>
      </c>
      <c r="S166" s="8">
        <f t="shared" si="20"/>
        <v>41841.554409722223</v>
      </c>
      <c r="T166" s="8">
        <f t="shared" si="17"/>
        <v>41901.554409722223</v>
      </c>
      <c r="U166" s="7">
        <f t="shared" si="21"/>
        <v>60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6"/>
        <v>0</v>
      </c>
      <c r="P167" s="7">
        <f>IF(L167&gt;0, E167/L167,0)</f>
        <v>0</v>
      </c>
      <c r="Q167" s="9" t="str">
        <f t="shared" si="18"/>
        <v>film &amp; video</v>
      </c>
      <c r="R167" s="10" t="str">
        <f t="shared" si="19"/>
        <v>drama</v>
      </c>
      <c r="S167" s="8">
        <f t="shared" si="20"/>
        <v>42351.450509259252</v>
      </c>
      <c r="T167" s="8">
        <f t="shared" si="17"/>
        <v>42381.450509259252</v>
      </c>
      <c r="U167" s="7">
        <f t="shared" si="21"/>
        <v>30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6"/>
        <v>60</v>
      </c>
      <c r="P168" s="7">
        <f t="shared" ref="P168:P173" si="23">E168/L168</f>
        <v>3000</v>
      </c>
      <c r="Q168" s="9" t="str">
        <f t="shared" si="18"/>
        <v>film &amp; video</v>
      </c>
      <c r="R168" s="10" t="str">
        <f t="shared" si="19"/>
        <v>drama</v>
      </c>
      <c r="S168" s="8">
        <f t="shared" si="20"/>
        <v>42720.867615740739</v>
      </c>
      <c r="T168" s="8">
        <f t="shared" si="17"/>
        <v>42750.867615740739</v>
      </c>
      <c r="U168" s="7">
        <f t="shared" si="21"/>
        <v>30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6"/>
        <v>0.01</v>
      </c>
      <c r="P169" s="7">
        <f t="shared" si="23"/>
        <v>5.5</v>
      </c>
      <c r="Q169" s="9" t="str">
        <f t="shared" si="18"/>
        <v>film &amp; video</v>
      </c>
      <c r="R169" s="10" t="str">
        <f t="shared" si="19"/>
        <v>drama</v>
      </c>
      <c r="S169" s="8">
        <f t="shared" si="20"/>
        <v>42160.719155092585</v>
      </c>
      <c r="T169" s="8">
        <f t="shared" si="17"/>
        <v>42220.719155092585</v>
      </c>
      <c r="U169" s="7">
        <f t="shared" si="21"/>
        <v>60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6"/>
        <v>4.0625</v>
      </c>
      <c r="P170" s="7">
        <f t="shared" si="23"/>
        <v>108.33333333333333</v>
      </c>
      <c r="Q170" s="9" t="str">
        <f t="shared" si="18"/>
        <v>film &amp; video</v>
      </c>
      <c r="R170" s="10" t="str">
        <f t="shared" si="19"/>
        <v>drama</v>
      </c>
      <c r="S170" s="8">
        <f t="shared" si="20"/>
        <v>42052.626967592594</v>
      </c>
      <c r="T170" s="8">
        <f t="shared" si="17"/>
        <v>42082.585300925923</v>
      </c>
      <c r="U170" s="7">
        <f t="shared" si="21"/>
        <v>29.958333333328483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6"/>
        <v>22.4</v>
      </c>
      <c r="P171" s="7">
        <f t="shared" si="23"/>
        <v>56</v>
      </c>
      <c r="Q171" s="9" t="str">
        <f t="shared" si="18"/>
        <v>film &amp; video</v>
      </c>
      <c r="R171" s="10" t="str">
        <f t="shared" si="19"/>
        <v>drama</v>
      </c>
      <c r="S171" s="8">
        <f t="shared" si="20"/>
        <v>41900.296979166662</v>
      </c>
      <c r="T171" s="8">
        <f t="shared" si="17"/>
        <v>41930.296979166662</v>
      </c>
      <c r="U171" s="7">
        <f t="shared" si="21"/>
        <v>30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6"/>
        <v>3.25</v>
      </c>
      <c r="P172" s="7">
        <f t="shared" si="23"/>
        <v>32.5</v>
      </c>
      <c r="Q172" s="9" t="str">
        <f t="shared" si="18"/>
        <v>film &amp; video</v>
      </c>
      <c r="R172" s="10" t="str">
        <f t="shared" si="19"/>
        <v>drama</v>
      </c>
      <c r="S172" s="8">
        <f t="shared" si="20"/>
        <v>42216.769479166665</v>
      </c>
      <c r="T172" s="8">
        <f t="shared" si="17"/>
        <v>42246.019444444442</v>
      </c>
      <c r="U172" s="7">
        <f t="shared" si="21"/>
        <v>29.249965277776937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6"/>
        <v>2E-3</v>
      </c>
      <c r="P173" s="7">
        <f t="shared" si="23"/>
        <v>1</v>
      </c>
      <c r="Q173" s="9" t="str">
        <f t="shared" si="18"/>
        <v>film &amp; video</v>
      </c>
      <c r="R173" s="10" t="str">
        <f t="shared" si="19"/>
        <v>drama</v>
      </c>
      <c r="S173" s="8">
        <f t="shared" si="20"/>
        <v>42533.972384259258</v>
      </c>
      <c r="T173" s="8">
        <f t="shared" si="17"/>
        <v>42593.972384259258</v>
      </c>
      <c r="U173" s="7">
        <f t="shared" si="21"/>
        <v>60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6"/>
        <v>0</v>
      </c>
      <c r="P174" s="7">
        <f>IF(L174&gt;0, E174/L174,0)</f>
        <v>0</v>
      </c>
      <c r="Q174" s="9" t="str">
        <f t="shared" si="18"/>
        <v>film &amp; video</v>
      </c>
      <c r="R174" s="10" t="str">
        <f t="shared" si="19"/>
        <v>drama</v>
      </c>
      <c r="S174" s="8">
        <f t="shared" si="20"/>
        <v>42047.186608796292</v>
      </c>
      <c r="T174" s="8">
        <f t="shared" si="17"/>
        <v>42082.144942129627</v>
      </c>
      <c r="U174" s="7">
        <f t="shared" si="21"/>
        <v>34.958333333335759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6"/>
        <v>0</v>
      </c>
      <c r="P175" s="7">
        <f>IF(L175&gt;0, E175/L175,0)</f>
        <v>0</v>
      </c>
      <c r="Q175" s="9" t="str">
        <f t="shared" si="18"/>
        <v>film &amp; video</v>
      </c>
      <c r="R175" s="10" t="str">
        <f t="shared" si="19"/>
        <v>drama</v>
      </c>
      <c r="S175" s="8">
        <f t="shared" si="20"/>
        <v>42033.364675925921</v>
      </c>
      <c r="T175" s="8">
        <f t="shared" si="17"/>
        <v>42063.364675925921</v>
      </c>
      <c r="U175" s="7">
        <f t="shared" si="21"/>
        <v>30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6"/>
        <v>0</v>
      </c>
      <c r="P176" s="7">
        <f>IF(L176&gt;0, E176/L176,0)</f>
        <v>0</v>
      </c>
      <c r="Q176" s="9" t="str">
        <f t="shared" si="18"/>
        <v>film &amp; video</v>
      </c>
      <c r="R176" s="10" t="str">
        <f t="shared" si="19"/>
        <v>drama</v>
      </c>
      <c r="S176" s="8">
        <f t="shared" si="20"/>
        <v>42072.55064814815</v>
      </c>
      <c r="T176" s="8">
        <f t="shared" si="17"/>
        <v>42132.55064814815</v>
      </c>
      <c r="U176" s="7">
        <f t="shared" si="21"/>
        <v>60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6"/>
        <v>6.4850000000000003</v>
      </c>
      <c r="P177" s="7">
        <f>E177/L177</f>
        <v>49.884615384615387</v>
      </c>
      <c r="Q177" s="9" t="str">
        <f t="shared" si="18"/>
        <v>film &amp; video</v>
      </c>
      <c r="R177" s="10" t="str">
        <f t="shared" si="19"/>
        <v>drama</v>
      </c>
      <c r="S177" s="8">
        <f t="shared" si="20"/>
        <v>41855.569571759253</v>
      </c>
      <c r="T177" s="8">
        <f t="shared" si="17"/>
        <v>41880.569571759253</v>
      </c>
      <c r="U177" s="7">
        <f t="shared" si="21"/>
        <v>25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6"/>
        <v>0</v>
      </c>
      <c r="P178" s="7">
        <f>IF(L178&gt;0, E178/L178,0)</f>
        <v>0</v>
      </c>
      <c r="Q178" s="9" t="str">
        <f t="shared" si="18"/>
        <v>film &amp; video</v>
      </c>
      <c r="R178" s="10" t="str">
        <f t="shared" si="19"/>
        <v>drama</v>
      </c>
      <c r="S178" s="8">
        <f t="shared" si="20"/>
        <v>42191.615729166668</v>
      </c>
      <c r="T178" s="8">
        <f t="shared" si="17"/>
        <v>42221.615729166668</v>
      </c>
      <c r="U178" s="7">
        <f t="shared" si="21"/>
        <v>30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6"/>
        <v>40</v>
      </c>
      <c r="P179" s="7">
        <f>E179/L179</f>
        <v>25.714285714285715</v>
      </c>
      <c r="Q179" s="9" t="str">
        <f t="shared" si="18"/>
        <v>film &amp; video</v>
      </c>
      <c r="R179" s="10" t="str">
        <f t="shared" si="19"/>
        <v>drama</v>
      </c>
      <c r="S179" s="8">
        <f t="shared" si="20"/>
        <v>42069.839421296296</v>
      </c>
      <c r="T179" s="8">
        <f t="shared" si="17"/>
        <v>42086.797754629624</v>
      </c>
      <c r="U179" s="7">
        <f t="shared" si="21"/>
        <v>16.958333333328483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6"/>
        <v>0</v>
      </c>
      <c r="P180" s="7">
        <f>IF(L180&gt;0, E180/L180,0)</f>
        <v>0</v>
      </c>
      <c r="Q180" s="9" t="str">
        <f t="shared" si="18"/>
        <v>film &amp; video</v>
      </c>
      <c r="R180" s="10" t="str">
        <f t="shared" si="19"/>
        <v>drama</v>
      </c>
      <c r="S180" s="8">
        <f t="shared" si="20"/>
        <v>42304.747048611105</v>
      </c>
      <c r="T180" s="8">
        <f t="shared" si="17"/>
        <v>42334.788715277777</v>
      </c>
      <c r="U180" s="7">
        <f t="shared" si="21"/>
        <v>30.041666666671517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6"/>
        <v>20</v>
      </c>
      <c r="P181" s="7">
        <f>E181/L181</f>
        <v>100</v>
      </c>
      <c r="Q181" s="9" t="str">
        <f t="shared" si="18"/>
        <v>film &amp; video</v>
      </c>
      <c r="R181" s="10" t="str">
        <f t="shared" si="19"/>
        <v>drama</v>
      </c>
      <c r="S181" s="8">
        <f t="shared" si="20"/>
        <v>42402.872164351851</v>
      </c>
      <c r="T181" s="8">
        <f t="shared" si="17"/>
        <v>42432.872164351851</v>
      </c>
      <c r="U181" s="7">
        <f t="shared" si="21"/>
        <v>30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6"/>
        <v>33.416666666666664</v>
      </c>
      <c r="P182" s="7">
        <f>E182/L182</f>
        <v>30.846153846153847</v>
      </c>
      <c r="Q182" s="9" t="str">
        <f t="shared" si="18"/>
        <v>film &amp; video</v>
      </c>
      <c r="R182" s="10" t="str">
        <f t="shared" si="19"/>
        <v>drama</v>
      </c>
      <c r="S182" s="8">
        <f t="shared" si="20"/>
        <v>42067.782905092587</v>
      </c>
      <c r="T182" s="8">
        <f t="shared" si="17"/>
        <v>42107.583333333336</v>
      </c>
      <c r="U182" s="7">
        <f t="shared" si="21"/>
        <v>39.80042824074917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6"/>
        <v>21.092608822670172</v>
      </c>
      <c r="P183" s="7">
        <f>E183/L183</f>
        <v>180.5</v>
      </c>
      <c r="Q183" s="9" t="str">
        <f t="shared" si="18"/>
        <v>film &amp; video</v>
      </c>
      <c r="R183" s="10" t="str">
        <f t="shared" si="19"/>
        <v>drama</v>
      </c>
      <c r="S183" s="8">
        <f t="shared" si="20"/>
        <v>42147.533506944441</v>
      </c>
      <c r="T183" s="8">
        <f t="shared" si="17"/>
        <v>42177.533506944441</v>
      </c>
      <c r="U183" s="7">
        <f t="shared" si="21"/>
        <v>30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6"/>
        <v>0</v>
      </c>
      <c r="P184" s="7">
        <f>IF(L184&gt;0, E184/L184,0)</f>
        <v>0</v>
      </c>
      <c r="Q184" s="9" t="str">
        <f t="shared" si="18"/>
        <v>film &amp; video</v>
      </c>
      <c r="R184" s="10" t="str">
        <f t="shared" si="19"/>
        <v>drama</v>
      </c>
      <c r="S184" s="8">
        <f t="shared" si="20"/>
        <v>42711.803611111107</v>
      </c>
      <c r="T184" s="8">
        <f t="shared" si="17"/>
        <v>42741.803611111107</v>
      </c>
      <c r="U184" s="7">
        <f t="shared" si="21"/>
        <v>30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6"/>
        <v>35.856000000000002</v>
      </c>
      <c r="P185" s="7">
        <f>E185/L185</f>
        <v>373.5</v>
      </c>
      <c r="Q185" s="9" t="str">
        <f t="shared" si="18"/>
        <v>film &amp; video</v>
      </c>
      <c r="R185" s="10" t="str">
        <f t="shared" si="19"/>
        <v>drama</v>
      </c>
      <c r="S185" s="8">
        <f t="shared" si="20"/>
        <v>41939.601967592593</v>
      </c>
      <c r="T185" s="8">
        <f t="shared" si="17"/>
        <v>41969.643634259257</v>
      </c>
      <c r="U185" s="7">
        <f t="shared" si="21"/>
        <v>30.041666666664241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6"/>
        <v>3.4</v>
      </c>
      <c r="P186" s="7">
        <f>E186/L186</f>
        <v>25.5</v>
      </c>
      <c r="Q186" s="9" t="str">
        <f t="shared" si="18"/>
        <v>film &amp; video</v>
      </c>
      <c r="R186" s="10" t="str">
        <f t="shared" si="19"/>
        <v>drama</v>
      </c>
      <c r="S186" s="8">
        <f t="shared" si="20"/>
        <v>41825.58289351852</v>
      </c>
      <c r="T186" s="8">
        <f t="shared" si="17"/>
        <v>41882.957638888889</v>
      </c>
      <c r="U186" s="7">
        <f t="shared" si="21"/>
        <v>57.374745370369055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6"/>
        <v>5.5</v>
      </c>
      <c r="P187" s="7">
        <f>E187/L187</f>
        <v>220</v>
      </c>
      <c r="Q187" s="9" t="str">
        <f t="shared" si="18"/>
        <v>film &amp; video</v>
      </c>
      <c r="R187" s="10" t="str">
        <f t="shared" si="19"/>
        <v>drama</v>
      </c>
      <c r="S187" s="8">
        <f t="shared" si="20"/>
        <v>42570.702997685185</v>
      </c>
      <c r="T187" s="8">
        <f t="shared" si="17"/>
        <v>42600.702997685185</v>
      </c>
      <c r="U187" s="7">
        <f t="shared" si="21"/>
        <v>30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6"/>
        <v>0</v>
      </c>
      <c r="P188" s="7">
        <f>IF(L188&gt;0, E188/L188,0)</f>
        <v>0</v>
      </c>
      <c r="Q188" s="9" t="str">
        <f t="shared" si="18"/>
        <v>film &amp; video</v>
      </c>
      <c r="R188" s="10" t="str">
        <f t="shared" si="19"/>
        <v>drama</v>
      </c>
      <c r="S188" s="8">
        <f t="shared" si="20"/>
        <v>42767.604560185187</v>
      </c>
      <c r="T188" s="8">
        <f t="shared" si="17"/>
        <v>42797.624999999993</v>
      </c>
      <c r="U188" s="7">
        <f t="shared" si="21"/>
        <v>30.020439814805286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6"/>
        <v>16</v>
      </c>
      <c r="P189" s="7">
        <f>E189/L189</f>
        <v>160</v>
      </c>
      <c r="Q189" s="9" t="str">
        <f t="shared" si="18"/>
        <v>film &amp; video</v>
      </c>
      <c r="R189" s="10" t="str">
        <f t="shared" si="19"/>
        <v>drama</v>
      </c>
      <c r="S189" s="8">
        <f t="shared" si="20"/>
        <v>42182.02612268518</v>
      </c>
      <c r="T189" s="8">
        <f t="shared" si="17"/>
        <v>42206.082638888889</v>
      </c>
      <c r="U189" s="7">
        <f t="shared" si="21"/>
        <v>24.05651620370918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6"/>
        <v>0</v>
      </c>
      <c r="P190" s="7">
        <f>IF(L190&gt;0, E190/L190,0)</f>
        <v>0</v>
      </c>
      <c r="Q190" s="9" t="str">
        <f t="shared" si="18"/>
        <v>film &amp; video</v>
      </c>
      <c r="R190" s="10" t="str">
        <f t="shared" si="19"/>
        <v>drama</v>
      </c>
      <c r="S190" s="8">
        <f t="shared" si="20"/>
        <v>41856.974710648145</v>
      </c>
      <c r="T190" s="8">
        <f t="shared" si="17"/>
        <v>41886.974710648145</v>
      </c>
      <c r="U190" s="7">
        <f t="shared" si="21"/>
        <v>30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6"/>
        <v>6.9000000000000006E-2</v>
      </c>
      <c r="P191" s="7">
        <f>E191/L191</f>
        <v>69</v>
      </c>
      <c r="Q191" s="9" t="str">
        <f t="shared" si="18"/>
        <v>film &amp; video</v>
      </c>
      <c r="R191" s="10" t="str">
        <f t="shared" si="19"/>
        <v>drama</v>
      </c>
      <c r="S191" s="8">
        <f t="shared" si="20"/>
        <v>42556.482372685183</v>
      </c>
      <c r="T191" s="8">
        <f t="shared" si="17"/>
        <v>42616.482372685183</v>
      </c>
      <c r="U191" s="7">
        <f t="shared" si="21"/>
        <v>60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6"/>
        <v>0.41666666666666669</v>
      </c>
      <c r="P192" s="7">
        <f>E192/L192</f>
        <v>50</v>
      </c>
      <c r="Q192" s="9" t="str">
        <f t="shared" si="18"/>
        <v>film &amp; video</v>
      </c>
      <c r="R192" s="10" t="str">
        <f t="shared" si="19"/>
        <v>drama</v>
      </c>
      <c r="S192" s="8">
        <f t="shared" si="20"/>
        <v>42527.442662037036</v>
      </c>
      <c r="T192" s="8">
        <f t="shared" si="17"/>
        <v>42537.442662037036</v>
      </c>
      <c r="U192" s="7">
        <f t="shared" si="21"/>
        <v>10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6"/>
        <v>5</v>
      </c>
      <c r="P193" s="7">
        <f>E193/L193</f>
        <v>83.333333333333329</v>
      </c>
      <c r="Q193" s="9" t="str">
        <f t="shared" si="18"/>
        <v>film &amp; video</v>
      </c>
      <c r="R193" s="10" t="str">
        <f t="shared" si="19"/>
        <v>drama</v>
      </c>
      <c r="S193" s="8">
        <f t="shared" si="20"/>
        <v>42239.233078703699</v>
      </c>
      <c r="T193" s="8">
        <f t="shared" si="17"/>
        <v>42279.233078703699</v>
      </c>
      <c r="U193" s="7">
        <f t="shared" si="21"/>
        <v>40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24">E194*100/D194</f>
        <v>1.6999999999999999E-3</v>
      </c>
      <c r="P194" s="7">
        <f>E194/L194</f>
        <v>5.666666666666667</v>
      </c>
      <c r="Q194" s="9" t="str">
        <f t="shared" si="18"/>
        <v>film &amp; video</v>
      </c>
      <c r="R194" s="10" t="str">
        <f t="shared" si="19"/>
        <v>drama</v>
      </c>
      <c r="S194" s="8">
        <f t="shared" si="20"/>
        <v>41899.583703703705</v>
      </c>
      <c r="T194" s="8">
        <f t="shared" ref="T194:T257" si="25">(I194/86400)+25569+(-5/24)</f>
        <v>41929.583703703705</v>
      </c>
      <c r="U194" s="7">
        <f t="shared" si="21"/>
        <v>30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24"/>
        <v>0</v>
      </c>
      <c r="P195" s="7">
        <f>IF(L195&gt;0, E195/L195,0)</f>
        <v>0</v>
      </c>
      <c r="Q195" s="9" t="str">
        <f t="shared" ref="Q195:Q258" si="26">LEFT(N195, SEARCH("/",N195,1)-1)</f>
        <v>film &amp; video</v>
      </c>
      <c r="R195" s="10" t="str">
        <f t="shared" ref="R195:R258" si="27">RIGHT(N195,LEN(N195)-FIND("/",N195))</f>
        <v>drama</v>
      </c>
      <c r="S195" s="8">
        <f t="shared" ref="S195:S258" si="28">(J195/86400)+25569+(-5/24)</f>
        <v>41911.726458333331</v>
      </c>
      <c r="T195" s="8">
        <f t="shared" si="25"/>
        <v>41971.768124999995</v>
      </c>
      <c r="U195" s="7">
        <f t="shared" ref="U195:U258" si="29">T195-S195</f>
        <v>60.041666666664241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24"/>
        <v>0.12</v>
      </c>
      <c r="P196" s="7">
        <f>E196/L196</f>
        <v>1</v>
      </c>
      <c r="Q196" s="9" t="str">
        <f t="shared" si="26"/>
        <v>film &amp; video</v>
      </c>
      <c r="R196" s="10" t="str">
        <f t="shared" si="27"/>
        <v>drama</v>
      </c>
      <c r="S196" s="8">
        <f t="shared" si="28"/>
        <v>42375.788553240738</v>
      </c>
      <c r="T196" s="8">
        <f t="shared" si="25"/>
        <v>42435.788553240738</v>
      </c>
      <c r="U196" s="7">
        <f t="shared" si="29"/>
        <v>60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24"/>
        <v>0</v>
      </c>
      <c r="P197" s="7">
        <f>IF(L197&gt;0, E197/L197,0)</f>
        <v>0</v>
      </c>
      <c r="Q197" s="9" t="str">
        <f t="shared" si="26"/>
        <v>film &amp; video</v>
      </c>
      <c r="R197" s="10" t="str">
        <f t="shared" si="27"/>
        <v>drama</v>
      </c>
      <c r="S197" s="8">
        <f t="shared" si="28"/>
        <v>42135.462175925924</v>
      </c>
      <c r="T197" s="8">
        <f t="shared" si="25"/>
        <v>42195.462175925924</v>
      </c>
      <c r="U197" s="7">
        <f t="shared" si="29"/>
        <v>60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24"/>
        <v>41.857142857142854</v>
      </c>
      <c r="P198" s="7">
        <f>E198/L198</f>
        <v>77.10526315789474</v>
      </c>
      <c r="Q198" s="9" t="str">
        <f t="shared" si="26"/>
        <v>film &amp; video</v>
      </c>
      <c r="R198" s="10" t="str">
        <f t="shared" si="27"/>
        <v>drama</v>
      </c>
      <c r="S198" s="8">
        <f t="shared" si="28"/>
        <v>42259.334467592591</v>
      </c>
      <c r="T198" s="8">
        <f t="shared" si="25"/>
        <v>42287.666666666664</v>
      </c>
      <c r="U198" s="7">
        <f t="shared" si="29"/>
        <v>28.332199074073287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24"/>
        <v>10.48</v>
      </c>
      <c r="P199" s="7">
        <f>E199/L199</f>
        <v>32.75</v>
      </c>
      <c r="Q199" s="9" t="str">
        <f t="shared" si="26"/>
        <v>film &amp; video</v>
      </c>
      <c r="R199" s="10" t="str">
        <f t="shared" si="27"/>
        <v>drama</v>
      </c>
      <c r="S199" s="8">
        <f t="shared" si="28"/>
        <v>42741.640046296299</v>
      </c>
      <c r="T199" s="8">
        <f t="shared" si="25"/>
        <v>42783.666666666664</v>
      </c>
      <c r="U199" s="7">
        <f t="shared" si="29"/>
        <v>42.026620370364981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24"/>
        <v>1.1160000000000001</v>
      </c>
      <c r="P200" s="7">
        <f>E200/L200</f>
        <v>46.5</v>
      </c>
      <c r="Q200" s="9" t="str">
        <f t="shared" si="26"/>
        <v>film &amp; video</v>
      </c>
      <c r="R200" s="10" t="str">
        <f t="shared" si="27"/>
        <v>drama</v>
      </c>
      <c r="S200" s="8">
        <f t="shared" si="28"/>
        <v>41887.175023148149</v>
      </c>
      <c r="T200" s="8">
        <f t="shared" si="25"/>
        <v>41917.175023148149</v>
      </c>
      <c r="U200" s="7">
        <f t="shared" si="29"/>
        <v>30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24"/>
        <v>0</v>
      </c>
      <c r="P201" s="7">
        <f>IF(L201&gt;0, E201/L201,0)</f>
        <v>0</v>
      </c>
      <c r="Q201" s="9" t="str">
        <f t="shared" si="26"/>
        <v>film &amp; video</v>
      </c>
      <c r="R201" s="10" t="str">
        <f t="shared" si="27"/>
        <v>drama</v>
      </c>
      <c r="S201" s="8">
        <f t="shared" si="28"/>
        <v>42583.915532407402</v>
      </c>
      <c r="T201" s="8">
        <f t="shared" si="25"/>
        <v>42613.915532407402</v>
      </c>
      <c r="U201" s="7">
        <f t="shared" si="29"/>
        <v>30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24"/>
        <v>26.192499999999999</v>
      </c>
      <c r="P202" s="7">
        <f>E202/L202</f>
        <v>87.308333333333337</v>
      </c>
      <c r="Q202" s="9" t="str">
        <f t="shared" si="26"/>
        <v>film &amp; video</v>
      </c>
      <c r="R202" s="10" t="str">
        <f t="shared" si="27"/>
        <v>drama</v>
      </c>
      <c r="S202" s="8">
        <f t="shared" si="28"/>
        <v>41866.875034722216</v>
      </c>
      <c r="T202" s="8">
        <f t="shared" si="25"/>
        <v>41896.875034722216</v>
      </c>
      <c r="U202" s="7">
        <f t="shared" si="29"/>
        <v>30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24"/>
        <v>58.46153846153846</v>
      </c>
      <c r="P203" s="7">
        <f>E203/L203</f>
        <v>54.285714285714285</v>
      </c>
      <c r="Q203" s="9" t="str">
        <f t="shared" si="26"/>
        <v>film &amp; video</v>
      </c>
      <c r="R203" s="10" t="str">
        <f t="shared" si="27"/>
        <v>drama</v>
      </c>
      <c r="S203" s="8">
        <f t="shared" si="28"/>
        <v>42023.610289351847</v>
      </c>
      <c r="T203" s="8">
        <f t="shared" si="25"/>
        <v>42043.610289351847</v>
      </c>
      <c r="U203" s="7">
        <f t="shared" si="29"/>
        <v>20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24"/>
        <v>0</v>
      </c>
      <c r="P204" s="7">
        <f>IF(L204&gt;0, E204/L204,0)</f>
        <v>0</v>
      </c>
      <c r="Q204" s="9" t="str">
        <f t="shared" si="26"/>
        <v>film &amp; video</v>
      </c>
      <c r="R204" s="10" t="str">
        <f t="shared" si="27"/>
        <v>drama</v>
      </c>
      <c r="S204" s="8">
        <f t="shared" si="28"/>
        <v>42255.719490740739</v>
      </c>
      <c r="T204" s="8">
        <f t="shared" si="25"/>
        <v>42285.665972222218</v>
      </c>
      <c r="U204" s="7">
        <f t="shared" si="29"/>
        <v>29.946481481478259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24"/>
        <v>29.84</v>
      </c>
      <c r="P205" s="7">
        <f>E205/L205</f>
        <v>93.25</v>
      </c>
      <c r="Q205" s="9" t="str">
        <f t="shared" si="26"/>
        <v>film &amp; video</v>
      </c>
      <c r="R205" s="10" t="str">
        <f t="shared" si="27"/>
        <v>drama</v>
      </c>
      <c r="S205" s="8">
        <f t="shared" si="28"/>
        <v>41973.639629629623</v>
      </c>
      <c r="T205" s="8">
        <f t="shared" si="25"/>
        <v>42033.639629629623</v>
      </c>
      <c r="U205" s="7">
        <f t="shared" si="29"/>
        <v>60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24"/>
        <v>50.721666666666664</v>
      </c>
      <c r="P206" s="7">
        <f>E206/L206</f>
        <v>117.68368136117556</v>
      </c>
      <c r="Q206" s="9" t="str">
        <f t="shared" si="26"/>
        <v>film &amp; video</v>
      </c>
      <c r="R206" s="10" t="str">
        <f t="shared" si="27"/>
        <v>drama</v>
      </c>
      <c r="S206" s="8">
        <f t="shared" si="28"/>
        <v>42556.375034722216</v>
      </c>
      <c r="T206" s="8">
        <f t="shared" si="25"/>
        <v>42586.375034722216</v>
      </c>
      <c r="U206" s="7">
        <f t="shared" si="29"/>
        <v>30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24"/>
        <v>16.25</v>
      </c>
      <c r="P207" s="7">
        <f>E207/L207</f>
        <v>76.470588235294116</v>
      </c>
      <c r="Q207" s="9" t="str">
        <f t="shared" si="26"/>
        <v>film &amp; video</v>
      </c>
      <c r="R207" s="10" t="str">
        <f t="shared" si="27"/>
        <v>drama</v>
      </c>
      <c r="S207" s="8">
        <f t="shared" si="28"/>
        <v>42248.423865740733</v>
      </c>
      <c r="T207" s="8">
        <f t="shared" si="25"/>
        <v>42283.423865740733</v>
      </c>
      <c r="U207" s="7">
        <f t="shared" si="29"/>
        <v>35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24"/>
        <v>0</v>
      </c>
      <c r="P208" s="7">
        <f>IF(L208&gt;0, E208/L208,0)</f>
        <v>0</v>
      </c>
      <c r="Q208" s="9" t="str">
        <f t="shared" si="26"/>
        <v>film &amp; video</v>
      </c>
      <c r="R208" s="10" t="str">
        <f t="shared" si="27"/>
        <v>drama</v>
      </c>
      <c r="S208" s="8">
        <f t="shared" si="28"/>
        <v>42566.79609953703</v>
      </c>
      <c r="T208" s="8">
        <f t="shared" si="25"/>
        <v>42587.79609953703</v>
      </c>
      <c r="U208" s="7">
        <f t="shared" si="29"/>
        <v>21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24"/>
        <v>15.214285714285714</v>
      </c>
      <c r="P209" s="7">
        <f>E209/L209</f>
        <v>163.84615384615384</v>
      </c>
      <c r="Q209" s="9" t="str">
        <f t="shared" si="26"/>
        <v>film &amp; video</v>
      </c>
      <c r="R209" s="10" t="str">
        <f t="shared" si="27"/>
        <v>drama</v>
      </c>
      <c r="S209" s="8">
        <f t="shared" si="28"/>
        <v>41977.988865740735</v>
      </c>
      <c r="T209" s="8">
        <f t="shared" si="25"/>
        <v>42007.988865740735</v>
      </c>
      <c r="U209" s="7">
        <f t="shared" si="29"/>
        <v>30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24"/>
        <v>0</v>
      </c>
      <c r="P210" s="7">
        <f>IF(L210&gt;0, E210/L210,0)</f>
        <v>0</v>
      </c>
      <c r="Q210" s="9" t="str">
        <f t="shared" si="26"/>
        <v>film &amp; video</v>
      </c>
      <c r="R210" s="10" t="str">
        <f t="shared" si="27"/>
        <v>drama</v>
      </c>
      <c r="S210" s="8">
        <f t="shared" si="28"/>
        <v>41959.16165509259</v>
      </c>
      <c r="T210" s="8">
        <f t="shared" si="25"/>
        <v>41989.16165509259</v>
      </c>
      <c r="U210" s="7">
        <f t="shared" si="29"/>
        <v>30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24"/>
        <v>0</v>
      </c>
      <c r="P211" s="7">
        <f>IF(L211&gt;0, E211/L211,0)</f>
        <v>0</v>
      </c>
      <c r="Q211" s="9" t="str">
        <f t="shared" si="26"/>
        <v>film &amp; video</v>
      </c>
      <c r="R211" s="10" t="str">
        <f t="shared" si="27"/>
        <v>drama</v>
      </c>
      <c r="S211" s="8">
        <f t="shared" si="28"/>
        <v>42165.714525462965</v>
      </c>
      <c r="T211" s="8">
        <f t="shared" si="25"/>
        <v>42195.714525462965</v>
      </c>
      <c r="U211" s="7">
        <f t="shared" si="29"/>
        <v>30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24"/>
        <v>25.25</v>
      </c>
      <c r="P212" s="7">
        <f t="shared" ref="P212:P222" si="30">E212/L212</f>
        <v>91.818181818181813</v>
      </c>
      <c r="Q212" s="9" t="str">
        <f t="shared" si="26"/>
        <v>film &amp; video</v>
      </c>
      <c r="R212" s="10" t="str">
        <f t="shared" si="27"/>
        <v>drama</v>
      </c>
      <c r="S212" s="8">
        <f t="shared" si="28"/>
        <v>42248.856388888882</v>
      </c>
      <c r="T212" s="8">
        <f t="shared" si="25"/>
        <v>42277.999999999993</v>
      </c>
      <c r="U212" s="7">
        <f t="shared" si="29"/>
        <v>29.143611111110658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24"/>
        <v>44.6</v>
      </c>
      <c r="P213" s="7">
        <f t="shared" si="30"/>
        <v>185.83333333333334</v>
      </c>
      <c r="Q213" s="9" t="str">
        <f t="shared" si="26"/>
        <v>film &amp; video</v>
      </c>
      <c r="R213" s="10" t="str">
        <f t="shared" si="27"/>
        <v>drama</v>
      </c>
      <c r="S213" s="8">
        <f t="shared" si="28"/>
        <v>42235.951585648145</v>
      </c>
      <c r="T213" s="8">
        <f t="shared" si="25"/>
        <v>42265.951585648145</v>
      </c>
      <c r="U213" s="7">
        <f t="shared" si="29"/>
        <v>30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24"/>
        <v>1.5873015873015872E-2</v>
      </c>
      <c r="P214" s="7">
        <f t="shared" si="30"/>
        <v>1</v>
      </c>
      <c r="Q214" s="9" t="str">
        <f t="shared" si="26"/>
        <v>film &amp; video</v>
      </c>
      <c r="R214" s="10" t="str">
        <f t="shared" si="27"/>
        <v>drama</v>
      </c>
      <c r="S214" s="8">
        <f t="shared" si="28"/>
        <v>42416.672685185178</v>
      </c>
      <c r="T214" s="8">
        <f t="shared" si="25"/>
        <v>42476.631018518521</v>
      </c>
      <c r="U214" s="7">
        <f t="shared" si="29"/>
        <v>59.958333333343035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24"/>
        <v>0.04</v>
      </c>
      <c r="P215" s="7">
        <f t="shared" si="30"/>
        <v>20</v>
      </c>
      <c r="Q215" s="9" t="str">
        <f t="shared" si="26"/>
        <v>film &amp; video</v>
      </c>
      <c r="R215" s="10" t="str">
        <f t="shared" si="27"/>
        <v>drama</v>
      </c>
      <c r="S215" s="8">
        <f t="shared" si="28"/>
        <v>42202.385960648149</v>
      </c>
      <c r="T215" s="8">
        <f t="shared" si="25"/>
        <v>42232.379641203697</v>
      </c>
      <c r="U215" s="7">
        <f t="shared" si="29"/>
        <v>29.993680555548053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24"/>
        <v>8.0000000000000002E-3</v>
      </c>
      <c r="P216" s="7">
        <f t="shared" si="30"/>
        <v>1</v>
      </c>
      <c r="Q216" s="9" t="str">
        <f t="shared" si="26"/>
        <v>film &amp; video</v>
      </c>
      <c r="R216" s="10" t="str">
        <f t="shared" si="27"/>
        <v>drama</v>
      </c>
      <c r="S216" s="8">
        <f t="shared" si="28"/>
        <v>42009.432280092595</v>
      </c>
      <c r="T216" s="8">
        <f t="shared" si="25"/>
        <v>42069.432280092595</v>
      </c>
      <c r="U216" s="7">
        <f t="shared" si="29"/>
        <v>60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24"/>
        <v>0.22727272727272727</v>
      </c>
      <c r="P217" s="7">
        <f t="shared" si="30"/>
        <v>10</v>
      </c>
      <c r="Q217" s="9" t="str">
        <f t="shared" si="26"/>
        <v>film &amp; video</v>
      </c>
      <c r="R217" s="10" t="str">
        <f t="shared" si="27"/>
        <v>drama</v>
      </c>
      <c r="S217" s="8">
        <f t="shared" si="28"/>
        <v>42375.021782407406</v>
      </c>
      <c r="T217" s="8">
        <f t="shared" si="25"/>
        <v>42417.790972222218</v>
      </c>
      <c r="U217" s="7">
        <f t="shared" si="29"/>
        <v>42.769189814811398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24"/>
        <v>55.698439999999998</v>
      </c>
      <c r="P218" s="7">
        <f t="shared" si="30"/>
        <v>331.53833333333336</v>
      </c>
      <c r="Q218" s="9" t="str">
        <f t="shared" si="26"/>
        <v>film &amp; video</v>
      </c>
      <c r="R218" s="10" t="str">
        <f t="shared" si="27"/>
        <v>drama</v>
      </c>
      <c r="S218" s="8">
        <f t="shared" si="28"/>
        <v>42066.750428240739</v>
      </c>
      <c r="T218" s="8">
        <f t="shared" si="25"/>
        <v>42116.708761574067</v>
      </c>
      <c r="U218" s="7">
        <f t="shared" si="29"/>
        <v>49.958333333328483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24"/>
        <v>11.943</v>
      </c>
      <c r="P219" s="7">
        <f t="shared" si="30"/>
        <v>314.28947368421052</v>
      </c>
      <c r="Q219" s="9" t="str">
        <f t="shared" si="26"/>
        <v>film &amp; video</v>
      </c>
      <c r="R219" s="10" t="str">
        <f t="shared" si="27"/>
        <v>drama</v>
      </c>
      <c r="S219" s="8">
        <f t="shared" si="28"/>
        <v>41970.432280092595</v>
      </c>
      <c r="T219" s="8">
        <f t="shared" si="25"/>
        <v>42001.432280092595</v>
      </c>
      <c r="U219" s="7">
        <f t="shared" si="29"/>
        <v>31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24"/>
        <v>2</v>
      </c>
      <c r="P220" s="7">
        <f t="shared" si="30"/>
        <v>100</v>
      </c>
      <c r="Q220" s="9" t="str">
        <f t="shared" si="26"/>
        <v>film &amp; video</v>
      </c>
      <c r="R220" s="10" t="str">
        <f t="shared" si="27"/>
        <v>drama</v>
      </c>
      <c r="S220" s="8">
        <f t="shared" si="28"/>
        <v>42079.420011574075</v>
      </c>
      <c r="T220" s="8">
        <f t="shared" si="25"/>
        <v>42139.420011574075</v>
      </c>
      <c r="U220" s="7">
        <f t="shared" si="29"/>
        <v>60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24"/>
        <v>17.63</v>
      </c>
      <c r="P221" s="7">
        <f t="shared" si="30"/>
        <v>115.98684210526316</v>
      </c>
      <c r="Q221" s="9" t="str">
        <f t="shared" si="26"/>
        <v>film &amp; video</v>
      </c>
      <c r="R221" s="10" t="str">
        <f t="shared" si="27"/>
        <v>drama</v>
      </c>
      <c r="S221" s="8">
        <f t="shared" si="28"/>
        <v>42429.118344907409</v>
      </c>
      <c r="T221" s="8">
        <f t="shared" si="25"/>
        <v>42461.082638888889</v>
      </c>
      <c r="U221" s="7">
        <f t="shared" si="29"/>
        <v>31.964293981480296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24"/>
        <v>0.72</v>
      </c>
      <c r="P222" s="7">
        <f t="shared" si="30"/>
        <v>120</v>
      </c>
      <c r="Q222" s="9" t="str">
        <f t="shared" si="26"/>
        <v>film &amp; video</v>
      </c>
      <c r="R222" s="10" t="str">
        <f t="shared" si="27"/>
        <v>drama</v>
      </c>
      <c r="S222" s="8">
        <f t="shared" si="28"/>
        <v>42195.435532407406</v>
      </c>
      <c r="T222" s="8">
        <f t="shared" si="25"/>
        <v>42236.629166666666</v>
      </c>
      <c r="U222" s="7">
        <f t="shared" si="29"/>
        <v>41.193634259259852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24"/>
        <v>0</v>
      </c>
      <c r="P223" s="7">
        <f>IF(L223&gt;0, E223/L223,0)</f>
        <v>0</v>
      </c>
      <c r="Q223" s="9" t="str">
        <f t="shared" si="26"/>
        <v>film &amp; video</v>
      </c>
      <c r="R223" s="10" t="str">
        <f t="shared" si="27"/>
        <v>drama</v>
      </c>
      <c r="S223" s="8">
        <f t="shared" si="28"/>
        <v>42031.629212962966</v>
      </c>
      <c r="T223" s="8">
        <f t="shared" si="25"/>
        <v>42091.587546296294</v>
      </c>
      <c r="U223" s="7">
        <f t="shared" si="29"/>
        <v>59.958333333328483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24"/>
        <v>13</v>
      </c>
      <c r="P224" s="7">
        <f>E224/L224</f>
        <v>65</v>
      </c>
      <c r="Q224" s="9" t="str">
        <f t="shared" si="26"/>
        <v>film &amp; video</v>
      </c>
      <c r="R224" s="10" t="str">
        <f t="shared" si="27"/>
        <v>drama</v>
      </c>
      <c r="S224" s="8">
        <f t="shared" si="28"/>
        <v>42031.561550925922</v>
      </c>
      <c r="T224" s="8">
        <f t="shared" si="25"/>
        <v>42089.902083333327</v>
      </c>
      <c r="U224" s="7">
        <f t="shared" si="29"/>
        <v>58.34053240740468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24"/>
        <v>0</v>
      </c>
      <c r="P225" s="7">
        <f>IF(L225&gt;0, E225/L225,0)</f>
        <v>0</v>
      </c>
      <c r="Q225" s="9" t="str">
        <f t="shared" si="26"/>
        <v>film &amp; video</v>
      </c>
      <c r="R225" s="10" t="str">
        <f t="shared" si="27"/>
        <v>drama</v>
      </c>
      <c r="S225" s="8">
        <f t="shared" si="28"/>
        <v>42481.839699074073</v>
      </c>
      <c r="T225" s="8">
        <f t="shared" si="25"/>
        <v>42511.836805555555</v>
      </c>
      <c r="U225" s="7">
        <f t="shared" si="29"/>
        <v>29.997106481481751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24"/>
        <v>0</v>
      </c>
      <c r="P226" s="7">
        <f>IF(L226&gt;0, E226/L226,0)</f>
        <v>0</v>
      </c>
      <c r="Q226" s="9" t="str">
        <f t="shared" si="26"/>
        <v>film &amp; video</v>
      </c>
      <c r="R226" s="10" t="str">
        <f t="shared" si="27"/>
        <v>drama</v>
      </c>
      <c r="S226" s="8">
        <f t="shared" si="28"/>
        <v>42135.026921296296</v>
      </c>
      <c r="T226" s="8">
        <f t="shared" si="25"/>
        <v>42195.026921296296</v>
      </c>
      <c r="U226" s="7">
        <f t="shared" si="29"/>
        <v>60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24"/>
        <v>0</v>
      </c>
      <c r="P227" s="7">
        <f>IF(L227&gt;0, E227/L227,0)</f>
        <v>0</v>
      </c>
      <c r="Q227" s="9" t="str">
        <f t="shared" si="26"/>
        <v>film &amp; video</v>
      </c>
      <c r="R227" s="10" t="str">
        <f t="shared" si="27"/>
        <v>drama</v>
      </c>
      <c r="S227" s="8">
        <f t="shared" si="28"/>
        <v>42438.752939814811</v>
      </c>
      <c r="T227" s="8">
        <f t="shared" si="25"/>
        <v>42468.711273148147</v>
      </c>
      <c r="U227" s="7">
        <f t="shared" si="29"/>
        <v>29.958333333335759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24"/>
        <v>0.86206896551724133</v>
      </c>
      <c r="P228" s="7">
        <f>E228/L228</f>
        <v>125</v>
      </c>
      <c r="Q228" s="9" t="str">
        <f t="shared" si="26"/>
        <v>film &amp; video</v>
      </c>
      <c r="R228" s="10" t="str">
        <f t="shared" si="27"/>
        <v>drama</v>
      </c>
      <c r="S228" s="8">
        <f t="shared" si="28"/>
        <v>42106.457685185182</v>
      </c>
      <c r="T228" s="8">
        <f t="shared" si="25"/>
        <v>42155.186805555553</v>
      </c>
      <c r="U228" s="7">
        <f t="shared" si="29"/>
        <v>48.729120370371675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24"/>
        <v>0</v>
      </c>
      <c r="P229" s="7">
        <f>IF(L229&gt;0, E229/L229,0)</f>
        <v>0</v>
      </c>
      <c r="Q229" s="9" t="str">
        <f t="shared" si="26"/>
        <v>film &amp; video</v>
      </c>
      <c r="R229" s="10" t="str">
        <f t="shared" si="27"/>
        <v>drama</v>
      </c>
      <c r="S229" s="8">
        <f t="shared" si="28"/>
        <v>42164.685659722221</v>
      </c>
      <c r="T229" s="8">
        <f t="shared" si="25"/>
        <v>42194.685659722221</v>
      </c>
      <c r="U229" s="7">
        <f t="shared" si="29"/>
        <v>30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24"/>
        <v>0</v>
      </c>
      <c r="P230" s="7">
        <f>IF(L230&gt;0, E230/L230,0)</f>
        <v>0</v>
      </c>
      <c r="Q230" s="9" t="str">
        <f t="shared" si="26"/>
        <v>film &amp; video</v>
      </c>
      <c r="R230" s="10" t="str">
        <f t="shared" si="27"/>
        <v>drama</v>
      </c>
      <c r="S230" s="8">
        <f t="shared" si="28"/>
        <v>42096.478067129625</v>
      </c>
      <c r="T230" s="8">
        <f t="shared" si="25"/>
        <v>42156.478067129625</v>
      </c>
      <c r="U230" s="7">
        <f t="shared" si="29"/>
        <v>60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24"/>
        <v>0</v>
      </c>
      <c r="P231" s="7">
        <f>IF(L231&gt;0, E231/L231,0)</f>
        <v>0</v>
      </c>
      <c r="Q231" s="9" t="str">
        <f t="shared" si="26"/>
        <v>film &amp; video</v>
      </c>
      <c r="R231" s="10" t="str">
        <f t="shared" si="27"/>
        <v>drama</v>
      </c>
      <c r="S231" s="8">
        <f t="shared" si="28"/>
        <v>42383.725659722222</v>
      </c>
      <c r="T231" s="8">
        <f t="shared" si="25"/>
        <v>42413.725659722222</v>
      </c>
      <c r="U231" s="7">
        <f t="shared" si="29"/>
        <v>30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24"/>
        <v>0.4</v>
      </c>
      <c r="P232" s="7">
        <f>E232/L232</f>
        <v>30</v>
      </c>
      <c r="Q232" s="9" t="str">
        <f t="shared" si="26"/>
        <v>film &amp; video</v>
      </c>
      <c r="R232" s="10" t="str">
        <f t="shared" si="27"/>
        <v>drama</v>
      </c>
      <c r="S232" s="8">
        <f t="shared" si="28"/>
        <v>42129.568877314814</v>
      </c>
      <c r="T232" s="8">
        <f t="shared" si="25"/>
        <v>42159.568877314814</v>
      </c>
      <c r="U232" s="7">
        <f t="shared" si="29"/>
        <v>30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24"/>
        <v>0</v>
      </c>
      <c r="P233" s="7">
        <f>IF(L233&gt;0, E233/L233,0)</f>
        <v>0</v>
      </c>
      <c r="Q233" s="9" t="str">
        <f t="shared" si="26"/>
        <v>film &amp; video</v>
      </c>
      <c r="R233" s="10" t="str">
        <f t="shared" si="27"/>
        <v>drama</v>
      </c>
      <c r="S233" s="8">
        <f t="shared" si="28"/>
        <v>42341.75059027777</v>
      </c>
      <c r="T233" s="8">
        <f t="shared" si="25"/>
        <v>42371.75059027777</v>
      </c>
      <c r="U233" s="7">
        <f t="shared" si="29"/>
        <v>30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24"/>
        <v>2.75</v>
      </c>
      <c r="P234" s="7">
        <f>E234/L234</f>
        <v>15.714285714285714</v>
      </c>
      <c r="Q234" s="9" t="str">
        <f t="shared" si="26"/>
        <v>film &amp; video</v>
      </c>
      <c r="R234" s="10" t="str">
        <f t="shared" si="27"/>
        <v>drama</v>
      </c>
      <c r="S234" s="8">
        <f t="shared" si="28"/>
        <v>42032.617430555554</v>
      </c>
      <c r="T234" s="8">
        <f t="shared" si="25"/>
        <v>42062.617430555554</v>
      </c>
      <c r="U234" s="7">
        <f t="shared" si="29"/>
        <v>30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24"/>
        <v>0</v>
      </c>
      <c r="P235" s="7">
        <f>IF(L235&gt;0, E235/L235,0)</f>
        <v>0</v>
      </c>
      <c r="Q235" s="9" t="str">
        <f t="shared" si="26"/>
        <v>film &amp; video</v>
      </c>
      <c r="R235" s="10" t="str">
        <f t="shared" si="27"/>
        <v>drama</v>
      </c>
      <c r="S235" s="8">
        <f t="shared" si="28"/>
        <v>42612.703379629624</v>
      </c>
      <c r="T235" s="8">
        <f t="shared" si="25"/>
        <v>42642.703379629624</v>
      </c>
      <c r="U235" s="7">
        <f t="shared" si="29"/>
        <v>30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24"/>
        <v>40.1</v>
      </c>
      <c r="P236" s="7">
        <f>E236/L236</f>
        <v>80.2</v>
      </c>
      <c r="Q236" s="9" t="str">
        <f t="shared" si="26"/>
        <v>film &amp; video</v>
      </c>
      <c r="R236" s="10" t="str">
        <f t="shared" si="27"/>
        <v>drama</v>
      </c>
      <c r="S236" s="8">
        <f t="shared" si="28"/>
        <v>42135.82707175926</v>
      </c>
      <c r="T236" s="8">
        <f t="shared" si="25"/>
        <v>42175.82707175926</v>
      </c>
      <c r="U236" s="7">
        <f t="shared" si="29"/>
        <v>40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24"/>
        <v>0</v>
      </c>
      <c r="P237" s="7">
        <f>IF(L237&gt;0, E237/L237,0)</f>
        <v>0</v>
      </c>
      <c r="Q237" s="9" t="str">
        <f t="shared" si="26"/>
        <v>film &amp; video</v>
      </c>
      <c r="R237" s="10" t="str">
        <f t="shared" si="27"/>
        <v>drama</v>
      </c>
      <c r="S237" s="8">
        <f t="shared" si="28"/>
        <v>42164.700196759259</v>
      </c>
      <c r="T237" s="8">
        <f t="shared" si="25"/>
        <v>42194.700196759259</v>
      </c>
      <c r="U237" s="7">
        <f t="shared" si="29"/>
        <v>30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24"/>
        <v>0</v>
      </c>
      <c r="P238" s="7">
        <f>IF(L238&gt;0, E238/L238,0)</f>
        <v>0</v>
      </c>
      <c r="Q238" s="9" t="str">
        <f t="shared" si="26"/>
        <v>film &amp; video</v>
      </c>
      <c r="R238" s="10" t="str">
        <f t="shared" si="27"/>
        <v>drama</v>
      </c>
      <c r="S238" s="8">
        <f t="shared" si="28"/>
        <v>42320.876145833332</v>
      </c>
      <c r="T238" s="8">
        <f t="shared" si="25"/>
        <v>42373.791666666664</v>
      </c>
      <c r="U238" s="7">
        <f t="shared" si="29"/>
        <v>52.915520833332266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24"/>
        <v>0.33333333333333331</v>
      </c>
      <c r="P239" s="7">
        <f>E239/L239</f>
        <v>50</v>
      </c>
      <c r="Q239" s="9" t="str">
        <f t="shared" si="26"/>
        <v>film &amp; video</v>
      </c>
      <c r="R239" s="10" t="str">
        <f t="shared" si="27"/>
        <v>drama</v>
      </c>
      <c r="S239" s="8">
        <f t="shared" si="28"/>
        <v>42377.368854166663</v>
      </c>
      <c r="T239" s="8">
        <f t="shared" si="25"/>
        <v>42437.368854166663</v>
      </c>
      <c r="U239" s="7">
        <f t="shared" si="29"/>
        <v>60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24"/>
        <v>0</v>
      </c>
      <c r="P240" s="7">
        <f>IF(L240&gt;0, E240/L240,0)</f>
        <v>0</v>
      </c>
      <c r="Q240" s="9" t="str">
        <f t="shared" si="26"/>
        <v>film &amp; video</v>
      </c>
      <c r="R240" s="10" t="str">
        <f t="shared" si="27"/>
        <v>drama</v>
      </c>
      <c r="S240" s="8">
        <f t="shared" si="28"/>
        <v>42713.754166666666</v>
      </c>
      <c r="T240" s="8">
        <f t="shared" si="25"/>
        <v>42734.166666666664</v>
      </c>
      <c r="U240" s="7">
        <f t="shared" si="29"/>
        <v>20.412499999998545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24"/>
        <v>25</v>
      </c>
      <c r="P241" s="7">
        <f t="shared" ref="P241:P272" si="31">E241/L241</f>
        <v>50</v>
      </c>
      <c r="Q241" s="9" t="str">
        <f t="shared" si="26"/>
        <v>film &amp; video</v>
      </c>
      <c r="R241" s="10" t="str">
        <f t="shared" si="27"/>
        <v>drama</v>
      </c>
      <c r="S241" s="8">
        <f t="shared" si="28"/>
        <v>42296.901967592588</v>
      </c>
      <c r="T241" s="8">
        <f t="shared" si="25"/>
        <v>42316.291666666664</v>
      </c>
      <c r="U241" s="7">
        <f t="shared" si="29"/>
        <v>19.389699074075907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24"/>
        <v>107.63413333333334</v>
      </c>
      <c r="P242" s="7">
        <f t="shared" si="31"/>
        <v>117.84759124087591</v>
      </c>
      <c r="Q242" s="9" t="str">
        <f t="shared" si="26"/>
        <v>film &amp; video</v>
      </c>
      <c r="R242" s="10" t="str">
        <f t="shared" si="27"/>
        <v>documentary</v>
      </c>
      <c r="S242" s="8">
        <f t="shared" si="28"/>
        <v>41354.500127314815</v>
      </c>
      <c r="T242" s="8">
        <f t="shared" si="25"/>
        <v>41399.500127314815</v>
      </c>
      <c r="U242" s="7">
        <f t="shared" si="29"/>
        <v>45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24"/>
        <v>112.63736263736264</v>
      </c>
      <c r="P243" s="7">
        <f t="shared" si="31"/>
        <v>109.04255319148936</v>
      </c>
      <c r="Q243" s="9" t="str">
        <f t="shared" si="26"/>
        <v>film &amp; video</v>
      </c>
      <c r="R243" s="10" t="str">
        <f t="shared" si="27"/>
        <v>documentary</v>
      </c>
      <c r="S243" s="8">
        <f t="shared" si="28"/>
        <v>41949.489629629628</v>
      </c>
      <c r="T243" s="8">
        <f t="shared" si="25"/>
        <v>41994.489629629628</v>
      </c>
      <c r="U243" s="7">
        <f t="shared" si="29"/>
        <v>45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24"/>
        <v>113.46153846153847</v>
      </c>
      <c r="P244" s="7">
        <f t="shared" si="31"/>
        <v>73.019801980198025</v>
      </c>
      <c r="Q244" s="9" t="str">
        <f t="shared" si="26"/>
        <v>film &amp; video</v>
      </c>
      <c r="R244" s="10" t="str">
        <f t="shared" si="27"/>
        <v>documentary</v>
      </c>
      <c r="S244" s="8">
        <f t="shared" si="28"/>
        <v>40862.28460648148</v>
      </c>
      <c r="T244" s="8">
        <f t="shared" si="25"/>
        <v>40897.28460648148</v>
      </c>
      <c r="U244" s="7">
        <f t="shared" si="29"/>
        <v>35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24"/>
        <v>102.592</v>
      </c>
      <c r="P245" s="7">
        <f t="shared" si="31"/>
        <v>78.195121951219505</v>
      </c>
      <c r="Q245" s="9" t="str">
        <f t="shared" si="26"/>
        <v>film &amp; video</v>
      </c>
      <c r="R245" s="10" t="str">
        <f t="shared" si="27"/>
        <v>documentary</v>
      </c>
      <c r="S245" s="8">
        <f t="shared" si="28"/>
        <v>41661.839166666665</v>
      </c>
      <c r="T245" s="8">
        <f t="shared" si="25"/>
        <v>41691.839166666665</v>
      </c>
      <c r="U245" s="7">
        <f t="shared" si="29"/>
        <v>30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24"/>
        <v>113.75714285714285</v>
      </c>
      <c r="P246" s="7">
        <f t="shared" si="31"/>
        <v>47.398809523809526</v>
      </c>
      <c r="Q246" s="9" t="str">
        <f t="shared" si="26"/>
        <v>film &amp; video</v>
      </c>
      <c r="R246" s="10" t="str">
        <f t="shared" si="27"/>
        <v>documentary</v>
      </c>
      <c r="S246" s="8">
        <f t="shared" si="28"/>
        <v>40213.115266203698</v>
      </c>
      <c r="T246" s="8">
        <f t="shared" si="25"/>
        <v>40253.087500000001</v>
      </c>
      <c r="U246" s="7">
        <f t="shared" si="29"/>
        <v>39.972233796303044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24"/>
        <v>103.72</v>
      </c>
      <c r="P247" s="7">
        <f t="shared" si="31"/>
        <v>54.020833333333336</v>
      </c>
      <c r="Q247" s="9" t="str">
        <f t="shared" si="26"/>
        <v>film &amp; video</v>
      </c>
      <c r="R247" s="10" t="str">
        <f t="shared" si="27"/>
        <v>documentary</v>
      </c>
      <c r="S247" s="8">
        <f t="shared" si="28"/>
        <v>41106.844733796293</v>
      </c>
      <c r="T247" s="8">
        <f t="shared" si="25"/>
        <v>41136.844733796293</v>
      </c>
      <c r="U247" s="7">
        <f t="shared" si="29"/>
        <v>30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24"/>
        <v>305.45999999999998</v>
      </c>
      <c r="P248" s="7">
        <f t="shared" si="31"/>
        <v>68.488789237668158</v>
      </c>
      <c r="Q248" s="9" t="str">
        <f t="shared" si="26"/>
        <v>film &amp; video</v>
      </c>
      <c r="R248" s="10" t="str">
        <f t="shared" si="27"/>
        <v>documentary</v>
      </c>
      <c r="S248" s="8">
        <f t="shared" si="28"/>
        <v>40480.155150462961</v>
      </c>
      <c r="T248" s="8">
        <f t="shared" si="25"/>
        <v>40530.196817129625</v>
      </c>
      <c r="U248" s="7">
        <f t="shared" si="29"/>
        <v>50.041666666664241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24"/>
        <v>134.1</v>
      </c>
      <c r="P249" s="7">
        <f t="shared" si="31"/>
        <v>108.14516129032258</v>
      </c>
      <c r="Q249" s="9" t="str">
        <f t="shared" si="26"/>
        <v>film &amp; video</v>
      </c>
      <c r="R249" s="10" t="str">
        <f t="shared" si="27"/>
        <v>documentary</v>
      </c>
      <c r="S249" s="8">
        <f t="shared" si="28"/>
        <v>40430.395995370367</v>
      </c>
      <c r="T249" s="8">
        <f t="shared" si="25"/>
        <v>40466.943749999999</v>
      </c>
      <c r="U249" s="7">
        <f t="shared" si="29"/>
        <v>36.547754629631527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24"/>
        <v>101.33294117647058</v>
      </c>
      <c r="P250" s="7">
        <f t="shared" si="31"/>
        <v>589.95205479452056</v>
      </c>
      <c r="Q250" s="9" t="str">
        <f t="shared" si="26"/>
        <v>film &amp; video</v>
      </c>
      <c r="R250" s="10" t="str">
        <f t="shared" si="27"/>
        <v>documentary</v>
      </c>
      <c r="S250" s="8">
        <f t="shared" si="28"/>
        <v>40870.566076388888</v>
      </c>
      <c r="T250" s="8">
        <f t="shared" si="25"/>
        <v>40915.566076388888</v>
      </c>
      <c r="U250" s="7">
        <f t="shared" si="29"/>
        <v>45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24"/>
        <v>112.92</v>
      </c>
      <c r="P251" s="7">
        <f t="shared" si="31"/>
        <v>48.051063829787232</v>
      </c>
      <c r="Q251" s="9" t="str">
        <f t="shared" si="26"/>
        <v>film &amp; video</v>
      </c>
      <c r="R251" s="10" t="str">
        <f t="shared" si="27"/>
        <v>documentary</v>
      </c>
      <c r="S251" s="8">
        <f t="shared" si="28"/>
        <v>40332.715509259258</v>
      </c>
      <c r="T251" s="8">
        <f t="shared" si="25"/>
        <v>40412.527777777774</v>
      </c>
      <c r="U251" s="7">
        <f t="shared" si="29"/>
        <v>79.812268518515339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24"/>
        <v>105.58333333333333</v>
      </c>
      <c r="P252" s="7">
        <f t="shared" si="31"/>
        <v>72.482837528604122</v>
      </c>
      <c r="Q252" s="9" t="str">
        <f t="shared" si="26"/>
        <v>film &amp; video</v>
      </c>
      <c r="R252" s="10" t="str">
        <f t="shared" si="27"/>
        <v>documentary</v>
      </c>
      <c r="S252" s="8">
        <f t="shared" si="28"/>
        <v>41401.357534722221</v>
      </c>
      <c r="T252" s="8">
        <f t="shared" si="25"/>
        <v>41431.357534722221</v>
      </c>
      <c r="U252" s="7">
        <f t="shared" si="29"/>
        <v>30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24"/>
        <v>125.57142857142857</v>
      </c>
      <c r="P253" s="7">
        <f t="shared" si="31"/>
        <v>57.077922077922075</v>
      </c>
      <c r="Q253" s="9" t="str">
        <f t="shared" si="26"/>
        <v>film &amp; video</v>
      </c>
      <c r="R253" s="10" t="str">
        <f t="shared" si="27"/>
        <v>documentary</v>
      </c>
      <c r="S253" s="8">
        <f t="shared" si="28"/>
        <v>41013.579236111109</v>
      </c>
      <c r="T253" s="8">
        <f t="shared" si="25"/>
        <v>41045.583333333328</v>
      </c>
      <c r="U253" s="7">
        <f t="shared" si="29"/>
        <v>32.004097222219571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24"/>
        <v>184.56</v>
      </c>
      <c r="P254" s="7">
        <f t="shared" si="31"/>
        <v>85.444444444444443</v>
      </c>
      <c r="Q254" s="9" t="str">
        <f t="shared" si="26"/>
        <v>film &amp; video</v>
      </c>
      <c r="R254" s="10" t="str">
        <f t="shared" si="27"/>
        <v>documentary</v>
      </c>
      <c r="S254" s="8">
        <f t="shared" si="28"/>
        <v>40266.454374999994</v>
      </c>
      <c r="T254" s="8">
        <f t="shared" si="25"/>
        <v>40329.957638888889</v>
      </c>
      <c r="U254" s="7">
        <f t="shared" si="29"/>
        <v>63.503263888895162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24"/>
        <v>100.73333333333333</v>
      </c>
      <c r="P255" s="7">
        <f t="shared" si="31"/>
        <v>215.85714285714286</v>
      </c>
      <c r="Q255" s="9" t="str">
        <f t="shared" si="26"/>
        <v>film &amp; video</v>
      </c>
      <c r="R255" s="10" t="str">
        <f t="shared" si="27"/>
        <v>documentary</v>
      </c>
      <c r="S255" s="8">
        <f t="shared" si="28"/>
        <v>40924.44253472222</v>
      </c>
      <c r="T255" s="8">
        <f t="shared" si="25"/>
        <v>40954.44253472222</v>
      </c>
      <c r="U255" s="7">
        <f t="shared" si="29"/>
        <v>30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24"/>
        <v>116.94725</v>
      </c>
      <c r="P256" s="7">
        <f t="shared" si="31"/>
        <v>89.38643312101911</v>
      </c>
      <c r="Q256" s="9" t="str">
        <f t="shared" si="26"/>
        <v>film &amp; video</v>
      </c>
      <c r="R256" s="10" t="str">
        <f t="shared" si="27"/>
        <v>documentary</v>
      </c>
      <c r="S256" s="8">
        <f t="shared" si="28"/>
        <v>42263.744328703702</v>
      </c>
      <c r="T256" s="8">
        <f t="shared" si="25"/>
        <v>42293.874999999993</v>
      </c>
      <c r="U256" s="7">
        <f t="shared" si="29"/>
        <v>30.130671296290529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24"/>
        <v>106.73325</v>
      </c>
      <c r="P257" s="7">
        <f t="shared" si="31"/>
        <v>45.418404255319146</v>
      </c>
      <c r="Q257" s="9" t="str">
        <f t="shared" si="26"/>
        <v>film &amp; video</v>
      </c>
      <c r="R257" s="10" t="str">
        <f t="shared" si="27"/>
        <v>documentary</v>
      </c>
      <c r="S257" s="8">
        <f t="shared" si="28"/>
        <v>40588.318078703705</v>
      </c>
      <c r="T257" s="8">
        <f t="shared" si="25"/>
        <v>40618.276412037034</v>
      </c>
      <c r="U257" s="7">
        <f t="shared" si="29"/>
        <v>29.958333333328483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32">E258*100/D258</f>
        <v>139.1</v>
      </c>
      <c r="P258" s="7">
        <f t="shared" si="31"/>
        <v>65.756363636363631</v>
      </c>
      <c r="Q258" s="9" t="str">
        <f t="shared" si="26"/>
        <v>film &amp; video</v>
      </c>
      <c r="R258" s="10" t="str">
        <f t="shared" si="27"/>
        <v>documentary</v>
      </c>
      <c r="S258" s="8">
        <f t="shared" si="28"/>
        <v>41319.560960648145</v>
      </c>
      <c r="T258" s="8">
        <f t="shared" ref="T258:T321" si="33">(I258/86400)+25569+(-5/24)</f>
        <v>41349.560960648145</v>
      </c>
      <c r="U258" s="7">
        <f t="shared" si="29"/>
        <v>30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32"/>
        <v>106.7264857142857</v>
      </c>
      <c r="P259" s="7">
        <f t="shared" si="31"/>
        <v>66.70405357142856</v>
      </c>
      <c r="Q259" s="9" t="str">
        <f t="shared" ref="Q259:Q322" si="34">LEFT(N259, SEARCH("/",N259,1)-1)</f>
        <v>film &amp; video</v>
      </c>
      <c r="R259" s="10" t="str">
        <f t="shared" ref="R259:R322" si="35">RIGHT(N259,LEN(N259)-FIND("/",N259))</f>
        <v>documentary</v>
      </c>
      <c r="S259" s="8">
        <f t="shared" ref="S259:S322" si="36">(J259/86400)+25569+(-5/24)</f>
        <v>42479.418541666666</v>
      </c>
      <c r="T259" s="8">
        <f t="shared" si="33"/>
        <v>42509.418541666666</v>
      </c>
      <c r="U259" s="7">
        <f t="shared" ref="U259:U322" si="37">T259-S259</f>
        <v>30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32"/>
        <v>191.14</v>
      </c>
      <c r="P260" s="7">
        <f t="shared" si="31"/>
        <v>83.345930232558146</v>
      </c>
      <c r="Q260" s="9" t="str">
        <f t="shared" si="34"/>
        <v>film &amp; video</v>
      </c>
      <c r="R260" s="10" t="str">
        <f t="shared" si="35"/>
        <v>documentary</v>
      </c>
      <c r="S260" s="8">
        <f t="shared" si="36"/>
        <v>40681.843356481477</v>
      </c>
      <c r="T260" s="8">
        <f t="shared" si="33"/>
        <v>40711.843356481477</v>
      </c>
      <c r="U260" s="7">
        <f t="shared" si="37"/>
        <v>30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32"/>
        <v>131.93789333333334</v>
      </c>
      <c r="P261" s="7">
        <f t="shared" si="31"/>
        <v>105.04609341825902</v>
      </c>
      <c r="Q261" s="9" t="str">
        <f t="shared" si="34"/>
        <v>film &amp; video</v>
      </c>
      <c r="R261" s="10" t="str">
        <f t="shared" si="35"/>
        <v>documentary</v>
      </c>
      <c r="S261" s="8">
        <f t="shared" si="36"/>
        <v>42072.529733796291</v>
      </c>
      <c r="T261" s="8">
        <f t="shared" si="33"/>
        <v>42102.529733796291</v>
      </c>
      <c r="U261" s="7">
        <f t="shared" si="37"/>
        <v>30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32"/>
        <v>106.4</v>
      </c>
      <c r="P262" s="7">
        <f t="shared" si="31"/>
        <v>120.90909090909091</v>
      </c>
      <c r="Q262" s="9" t="str">
        <f t="shared" si="34"/>
        <v>film &amp; video</v>
      </c>
      <c r="R262" s="10" t="str">
        <f t="shared" si="35"/>
        <v>documentary</v>
      </c>
      <c r="S262" s="8">
        <f t="shared" si="36"/>
        <v>40330.547210648147</v>
      </c>
      <c r="T262" s="8">
        <f t="shared" si="33"/>
        <v>40376.207638888889</v>
      </c>
      <c r="U262" s="7">
        <f t="shared" si="37"/>
        <v>45.660428240742476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32"/>
        <v>107.4</v>
      </c>
      <c r="P263" s="7">
        <f t="shared" si="31"/>
        <v>97.63636363636364</v>
      </c>
      <c r="Q263" s="9" t="str">
        <f t="shared" si="34"/>
        <v>film &amp; video</v>
      </c>
      <c r="R263" s="10" t="str">
        <f t="shared" si="35"/>
        <v>documentary</v>
      </c>
      <c r="S263" s="8">
        <f t="shared" si="36"/>
        <v>41017.677129629628</v>
      </c>
      <c r="T263" s="8">
        <f t="shared" si="33"/>
        <v>41067.413194444445</v>
      </c>
      <c r="U263" s="7">
        <f t="shared" si="37"/>
        <v>49.736064814816928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32"/>
        <v>240</v>
      </c>
      <c r="P264" s="7">
        <f t="shared" si="31"/>
        <v>41.379310344827587</v>
      </c>
      <c r="Q264" s="9" t="str">
        <f t="shared" si="34"/>
        <v>film &amp; video</v>
      </c>
      <c r="R264" s="10" t="str">
        <f t="shared" si="35"/>
        <v>documentary</v>
      </c>
      <c r="S264" s="8">
        <f t="shared" si="36"/>
        <v>40555.039675925924</v>
      </c>
      <c r="T264" s="8">
        <f t="shared" si="33"/>
        <v>40600.039675925924</v>
      </c>
      <c r="U264" s="7">
        <f t="shared" si="37"/>
        <v>45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32"/>
        <v>118.08108</v>
      </c>
      <c r="P265" s="7">
        <f t="shared" si="31"/>
        <v>30.654485981308412</v>
      </c>
      <c r="Q265" s="9" t="str">
        <f t="shared" si="34"/>
        <v>film &amp; video</v>
      </c>
      <c r="R265" s="10" t="str">
        <f t="shared" si="35"/>
        <v>documentary</v>
      </c>
      <c r="S265" s="8">
        <f t="shared" si="36"/>
        <v>41149.746458333328</v>
      </c>
      <c r="T265" s="8">
        <f t="shared" si="33"/>
        <v>41179.746458333328</v>
      </c>
      <c r="U265" s="7">
        <f t="shared" si="37"/>
        <v>30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32"/>
        <v>118.2</v>
      </c>
      <c r="P266" s="7">
        <f t="shared" si="31"/>
        <v>64.945054945054949</v>
      </c>
      <c r="Q266" s="9" t="str">
        <f t="shared" si="34"/>
        <v>film &amp; video</v>
      </c>
      <c r="R266" s="10" t="str">
        <f t="shared" si="35"/>
        <v>documentary</v>
      </c>
      <c r="S266" s="8">
        <f t="shared" si="36"/>
        <v>41010.411979166667</v>
      </c>
      <c r="T266" s="8">
        <f t="shared" si="33"/>
        <v>41040.411979166667</v>
      </c>
      <c r="U266" s="7">
        <f t="shared" si="37"/>
        <v>30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32"/>
        <v>111.1</v>
      </c>
      <c r="P267" s="7">
        <f t="shared" si="31"/>
        <v>95.775862068965523</v>
      </c>
      <c r="Q267" s="9" t="str">
        <f t="shared" si="34"/>
        <v>film &amp; video</v>
      </c>
      <c r="R267" s="10" t="str">
        <f t="shared" si="35"/>
        <v>documentary</v>
      </c>
      <c r="S267" s="8">
        <f t="shared" si="36"/>
        <v>40267.03738425926</v>
      </c>
      <c r="T267" s="8">
        <f t="shared" si="33"/>
        <v>40308.636111111111</v>
      </c>
      <c r="U267" s="7">
        <f t="shared" si="37"/>
        <v>41.598726851851097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32"/>
        <v>145.5</v>
      </c>
      <c r="P268" s="7">
        <f t="shared" si="31"/>
        <v>40.416666666666664</v>
      </c>
      <c r="Q268" s="9" t="str">
        <f t="shared" si="34"/>
        <v>film &amp; video</v>
      </c>
      <c r="R268" s="10" t="str">
        <f t="shared" si="35"/>
        <v>documentary</v>
      </c>
      <c r="S268" s="8">
        <f t="shared" si="36"/>
        <v>40204.966516203705</v>
      </c>
      <c r="T268" s="8">
        <f t="shared" si="33"/>
        <v>40290.95208333333</v>
      </c>
      <c r="U268" s="7">
        <f t="shared" si="37"/>
        <v>85.985567129624542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32"/>
        <v>131.62883248730964</v>
      </c>
      <c r="P269" s="7">
        <f t="shared" si="31"/>
        <v>78.578424242424248</v>
      </c>
      <c r="Q269" s="9" t="str">
        <f t="shared" si="34"/>
        <v>film &amp; video</v>
      </c>
      <c r="R269" s="10" t="str">
        <f t="shared" si="35"/>
        <v>documentary</v>
      </c>
      <c r="S269" s="8">
        <f t="shared" si="36"/>
        <v>41785.244201388887</v>
      </c>
      <c r="T269" s="8">
        <f t="shared" si="33"/>
        <v>41815.244201388887</v>
      </c>
      <c r="U269" s="7">
        <f t="shared" si="37"/>
        <v>30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32"/>
        <v>111.4</v>
      </c>
      <c r="P270" s="7">
        <f t="shared" si="31"/>
        <v>50.18018018018018</v>
      </c>
      <c r="Q270" s="9" t="str">
        <f t="shared" si="34"/>
        <v>film &amp; video</v>
      </c>
      <c r="R270" s="10" t="str">
        <f t="shared" si="35"/>
        <v>documentary</v>
      </c>
      <c r="S270" s="8">
        <f t="shared" si="36"/>
        <v>40808.944189814814</v>
      </c>
      <c r="T270" s="8">
        <f t="shared" si="33"/>
        <v>40853.985856481479</v>
      </c>
      <c r="U270" s="7">
        <f t="shared" si="37"/>
        <v>45.041666666664241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32"/>
        <v>147.23376999999999</v>
      </c>
      <c r="P271" s="7">
        <f t="shared" si="31"/>
        <v>92.251735588972423</v>
      </c>
      <c r="Q271" s="9" t="str">
        <f t="shared" si="34"/>
        <v>film &amp; video</v>
      </c>
      <c r="R271" s="10" t="str">
        <f t="shared" si="35"/>
        <v>documentary</v>
      </c>
      <c r="S271" s="8">
        <f t="shared" si="36"/>
        <v>42757.988680555551</v>
      </c>
      <c r="T271" s="8">
        <f t="shared" si="33"/>
        <v>42787.988680555551</v>
      </c>
      <c r="U271" s="7">
        <f t="shared" si="37"/>
        <v>30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32"/>
        <v>152.60869565217391</v>
      </c>
      <c r="P272" s="7">
        <f t="shared" si="31"/>
        <v>57.540983606557376</v>
      </c>
      <c r="Q272" s="9" t="str">
        <f t="shared" si="34"/>
        <v>film &amp; video</v>
      </c>
      <c r="R272" s="10" t="str">
        <f t="shared" si="35"/>
        <v>documentary</v>
      </c>
      <c r="S272" s="8">
        <f t="shared" si="36"/>
        <v>40637.658217592594</v>
      </c>
      <c r="T272" s="8">
        <f t="shared" si="33"/>
        <v>40687.958333333328</v>
      </c>
      <c r="U272" s="7">
        <f t="shared" si="37"/>
        <v>50.300115740734327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32"/>
        <v>104.68</v>
      </c>
      <c r="P273" s="7">
        <f t="shared" ref="P273:P304" si="38">E273/L273</f>
        <v>109.42160278745645</v>
      </c>
      <c r="Q273" s="9" t="str">
        <f t="shared" si="34"/>
        <v>film &amp; video</v>
      </c>
      <c r="R273" s="10" t="str">
        <f t="shared" si="35"/>
        <v>documentary</v>
      </c>
      <c r="S273" s="8">
        <f t="shared" si="36"/>
        <v>41611.891909722217</v>
      </c>
      <c r="T273" s="8">
        <f t="shared" si="33"/>
        <v>41641.125</v>
      </c>
      <c r="U273" s="7">
        <f t="shared" si="37"/>
        <v>29.233090277783049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32"/>
        <v>177.43366666666665</v>
      </c>
      <c r="P274" s="7">
        <f t="shared" si="38"/>
        <v>81.892461538461546</v>
      </c>
      <c r="Q274" s="9" t="str">
        <f t="shared" si="34"/>
        <v>film &amp; video</v>
      </c>
      <c r="R274" s="10" t="str">
        <f t="shared" si="35"/>
        <v>documentary</v>
      </c>
      <c r="S274" s="8">
        <f t="shared" si="36"/>
        <v>40235.692025462959</v>
      </c>
      <c r="T274" s="8">
        <f t="shared" si="33"/>
        <v>40296.575694444444</v>
      </c>
      <c r="U274" s="7">
        <f t="shared" si="37"/>
        <v>60.883668981485243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32"/>
        <v>107.7758</v>
      </c>
      <c r="P275" s="7">
        <f t="shared" si="38"/>
        <v>45.667711864406776</v>
      </c>
      <c r="Q275" s="9" t="str">
        <f t="shared" si="34"/>
        <v>film &amp; video</v>
      </c>
      <c r="R275" s="10" t="str">
        <f t="shared" si="35"/>
        <v>documentary</v>
      </c>
      <c r="S275" s="8">
        <f t="shared" si="36"/>
        <v>40697.29011574074</v>
      </c>
      <c r="T275" s="8">
        <f t="shared" si="33"/>
        <v>40727.29011574074</v>
      </c>
      <c r="U275" s="7">
        <f t="shared" si="37"/>
        <v>30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32"/>
        <v>156</v>
      </c>
      <c r="P276" s="7">
        <f t="shared" si="38"/>
        <v>55.221238938053098</v>
      </c>
      <c r="Q276" s="9" t="str">
        <f t="shared" si="34"/>
        <v>film &amp; video</v>
      </c>
      <c r="R276" s="10" t="str">
        <f t="shared" si="35"/>
        <v>documentary</v>
      </c>
      <c r="S276" s="8">
        <f t="shared" si="36"/>
        <v>40969.704039351847</v>
      </c>
      <c r="T276" s="8">
        <f t="shared" si="33"/>
        <v>41004.082638888889</v>
      </c>
      <c r="U276" s="7">
        <f t="shared" si="37"/>
        <v>34.378599537041737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32"/>
        <v>108.395</v>
      </c>
      <c r="P277" s="7">
        <f t="shared" si="38"/>
        <v>65.298192771084331</v>
      </c>
      <c r="Q277" s="9" t="str">
        <f t="shared" si="34"/>
        <v>film &amp; video</v>
      </c>
      <c r="R277" s="10" t="str">
        <f t="shared" si="35"/>
        <v>documentary</v>
      </c>
      <c r="S277" s="8">
        <f t="shared" si="36"/>
        <v>41192.823680555557</v>
      </c>
      <c r="T277" s="8">
        <f t="shared" si="33"/>
        <v>41222.865347222221</v>
      </c>
      <c r="U277" s="7">
        <f t="shared" si="37"/>
        <v>30.041666666664241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32"/>
        <v>147.6</v>
      </c>
      <c r="P278" s="7">
        <f t="shared" si="38"/>
        <v>95.225806451612897</v>
      </c>
      <c r="Q278" s="9" t="str">
        <f t="shared" si="34"/>
        <v>film &amp; video</v>
      </c>
      <c r="R278" s="10" t="str">
        <f t="shared" si="35"/>
        <v>documentary</v>
      </c>
      <c r="S278" s="8">
        <f t="shared" si="36"/>
        <v>40966.873541666668</v>
      </c>
      <c r="T278" s="8">
        <f t="shared" si="33"/>
        <v>41026.831874999996</v>
      </c>
      <c r="U278" s="7">
        <f t="shared" si="37"/>
        <v>59.958333333328483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32"/>
        <v>110.38153846153845</v>
      </c>
      <c r="P279" s="7">
        <f t="shared" si="38"/>
        <v>75.444794952681391</v>
      </c>
      <c r="Q279" s="9" t="str">
        <f t="shared" si="34"/>
        <v>film &amp; video</v>
      </c>
      <c r="R279" s="10" t="str">
        <f t="shared" si="35"/>
        <v>documentary</v>
      </c>
      <c r="S279" s="8">
        <f t="shared" si="36"/>
        <v>42117.68309027778</v>
      </c>
      <c r="T279" s="8">
        <f t="shared" si="33"/>
        <v>42147.68309027778</v>
      </c>
      <c r="U279" s="7">
        <f t="shared" si="37"/>
        <v>30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32"/>
        <v>150.34814814814814</v>
      </c>
      <c r="P280" s="7">
        <f t="shared" si="38"/>
        <v>97.816867469879512</v>
      </c>
      <c r="Q280" s="9" t="str">
        <f t="shared" si="34"/>
        <v>film &amp; video</v>
      </c>
      <c r="R280" s="10" t="str">
        <f t="shared" si="35"/>
        <v>documentary</v>
      </c>
      <c r="S280" s="8">
        <f t="shared" si="36"/>
        <v>41163.832627314812</v>
      </c>
      <c r="T280" s="8">
        <f t="shared" si="33"/>
        <v>41193.832627314812</v>
      </c>
      <c r="U280" s="7">
        <f t="shared" si="37"/>
        <v>30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32"/>
        <v>157.31829411764707</v>
      </c>
      <c r="P281" s="7">
        <f t="shared" si="38"/>
        <v>87.685606557377056</v>
      </c>
      <c r="Q281" s="9" t="str">
        <f t="shared" si="34"/>
        <v>film &amp; video</v>
      </c>
      <c r="R281" s="10" t="str">
        <f t="shared" si="35"/>
        <v>documentary</v>
      </c>
      <c r="S281" s="8">
        <f t="shared" si="36"/>
        <v>42759.035833333335</v>
      </c>
      <c r="T281" s="8">
        <f t="shared" si="33"/>
        <v>42792.875694444439</v>
      </c>
      <c r="U281" s="7">
        <f t="shared" si="37"/>
        <v>33.839861111104256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32"/>
        <v>156.14400000000001</v>
      </c>
      <c r="P282" s="7">
        <f t="shared" si="38"/>
        <v>54.748948106591868</v>
      </c>
      <c r="Q282" s="9" t="str">
        <f t="shared" si="34"/>
        <v>film &amp; video</v>
      </c>
      <c r="R282" s="10" t="str">
        <f t="shared" si="35"/>
        <v>documentary</v>
      </c>
      <c r="S282" s="8">
        <f t="shared" si="36"/>
        <v>41744.382349537038</v>
      </c>
      <c r="T282" s="8">
        <f t="shared" si="33"/>
        <v>41789.382349537038</v>
      </c>
      <c r="U282" s="7">
        <f t="shared" si="37"/>
        <v>45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32"/>
        <v>120.58763636363636</v>
      </c>
      <c r="P283" s="7">
        <f t="shared" si="38"/>
        <v>83.953417721518989</v>
      </c>
      <c r="Q283" s="9" t="str">
        <f t="shared" si="34"/>
        <v>film &amp; video</v>
      </c>
      <c r="R283" s="10" t="str">
        <f t="shared" si="35"/>
        <v>documentary</v>
      </c>
      <c r="S283" s="8">
        <f t="shared" si="36"/>
        <v>39949.955011574071</v>
      </c>
      <c r="T283" s="8">
        <f t="shared" si="33"/>
        <v>40035.601388888885</v>
      </c>
      <c r="U283" s="7">
        <f t="shared" si="37"/>
        <v>85.646377314813435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32"/>
        <v>101.18888888888888</v>
      </c>
      <c r="P284" s="7">
        <f t="shared" si="38"/>
        <v>254.38547486033519</v>
      </c>
      <c r="Q284" s="9" t="str">
        <f t="shared" si="34"/>
        <v>film &amp; video</v>
      </c>
      <c r="R284" s="10" t="str">
        <f t="shared" si="35"/>
        <v>documentary</v>
      </c>
      <c r="S284" s="8">
        <f t="shared" si="36"/>
        <v>40194.711712962962</v>
      </c>
      <c r="T284" s="8">
        <f t="shared" si="33"/>
        <v>40231.708333333328</v>
      </c>
      <c r="U284" s="7">
        <f t="shared" si="37"/>
        <v>36.996620370366145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32"/>
        <v>114.27249999999999</v>
      </c>
      <c r="P285" s="7">
        <f t="shared" si="38"/>
        <v>101.8269801980198</v>
      </c>
      <c r="Q285" s="9" t="str">
        <f t="shared" si="34"/>
        <v>film &amp; video</v>
      </c>
      <c r="R285" s="10" t="str">
        <f t="shared" si="35"/>
        <v>documentary</v>
      </c>
      <c r="S285" s="8">
        <f t="shared" si="36"/>
        <v>40675.501666666663</v>
      </c>
      <c r="T285" s="8">
        <f t="shared" si="33"/>
        <v>40694.999305555553</v>
      </c>
      <c r="U285" s="7">
        <f t="shared" si="37"/>
        <v>19.497638888889924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32"/>
        <v>104.62615</v>
      </c>
      <c r="P286" s="7">
        <f t="shared" si="38"/>
        <v>55.066394736842106</v>
      </c>
      <c r="Q286" s="9" t="str">
        <f t="shared" si="34"/>
        <v>film &amp; video</v>
      </c>
      <c r="R286" s="10" t="str">
        <f t="shared" si="35"/>
        <v>documentary</v>
      </c>
      <c r="S286" s="8">
        <f t="shared" si="36"/>
        <v>40904.529861111107</v>
      </c>
      <c r="T286" s="8">
        <f t="shared" si="33"/>
        <v>40929.529861111107</v>
      </c>
      <c r="U286" s="7">
        <f t="shared" si="37"/>
        <v>25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32"/>
        <v>228.82507142857142</v>
      </c>
      <c r="P287" s="7">
        <f t="shared" si="38"/>
        <v>56.901438721136763</v>
      </c>
      <c r="Q287" s="9" t="str">
        <f t="shared" si="34"/>
        <v>film &amp; video</v>
      </c>
      <c r="R287" s="10" t="str">
        <f t="shared" si="35"/>
        <v>documentary</v>
      </c>
      <c r="S287" s="8">
        <f t="shared" si="36"/>
        <v>41506.547777777778</v>
      </c>
      <c r="T287" s="8">
        <f t="shared" si="33"/>
        <v>41536.547777777778</v>
      </c>
      <c r="U287" s="7">
        <f t="shared" si="37"/>
        <v>30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32"/>
        <v>109.15333333333334</v>
      </c>
      <c r="P288" s="7">
        <f t="shared" si="38"/>
        <v>121.28148148148148</v>
      </c>
      <c r="Q288" s="9" t="str">
        <f t="shared" si="34"/>
        <v>film &amp; video</v>
      </c>
      <c r="R288" s="10" t="str">
        <f t="shared" si="35"/>
        <v>documentary</v>
      </c>
      <c r="S288" s="8">
        <f t="shared" si="36"/>
        <v>41313.607916666668</v>
      </c>
      <c r="T288" s="8">
        <f t="shared" si="33"/>
        <v>41358.566249999996</v>
      </c>
      <c r="U288" s="7">
        <f t="shared" si="37"/>
        <v>44.958333333328483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32"/>
        <v>176.3</v>
      </c>
      <c r="P289" s="7">
        <f t="shared" si="38"/>
        <v>91.189655172413794</v>
      </c>
      <c r="Q289" s="9" t="str">
        <f t="shared" si="34"/>
        <v>film &amp; video</v>
      </c>
      <c r="R289" s="10" t="str">
        <f t="shared" si="35"/>
        <v>documentary</v>
      </c>
      <c r="S289" s="8">
        <f t="shared" si="36"/>
        <v>41184.069652777776</v>
      </c>
      <c r="T289" s="8">
        <f t="shared" si="33"/>
        <v>41214.958333333328</v>
      </c>
      <c r="U289" s="7">
        <f t="shared" si="37"/>
        <v>30.888680555552128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32"/>
        <v>103.21062000000001</v>
      </c>
      <c r="P290" s="7">
        <f t="shared" si="38"/>
        <v>115.44812080536913</v>
      </c>
      <c r="Q290" s="9" t="str">
        <f t="shared" si="34"/>
        <v>film &amp; video</v>
      </c>
      <c r="R290" s="10" t="str">
        <f t="shared" si="35"/>
        <v>documentary</v>
      </c>
      <c r="S290" s="8">
        <f t="shared" si="36"/>
        <v>41050.960567129623</v>
      </c>
      <c r="T290" s="8">
        <f t="shared" si="33"/>
        <v>41085.960567129623</v>
      </c>
      <c r="U290" s="7">
        <f t="shared" si="37"/>
        <v>35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32"/>
        <v>104.82</v>
      </c>
      <c r="P291" s="7">
        <f t="shared" si="38"/>
        <v>67.771551724137936</v>
      </c>
      <c r="Q291" s="9" t="str">
        <f t="shared" si="34"/>
        <v>film &amp; video</v>
      </c>
      <c r="R291" s="10" t="str">
        <f t="shared" si="35"/>
        <v>documentary</v>
      </c>
      <c r="S291" s="8">
        <f t="shared" si="36"/>
        <v>41550.248078703698</v>
      </c>
      <c r="T291" s="8">
        <f t="shared" si="33"/>
        <v>41580.248078703698</v>
      </c>
      <c r="U291" s="7">
        <f t="shared" si="37"/>
        <v>30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32"/>
        <v>106.68444444444444</v>
      </c>
      <c r="P292" s="7">
        <f t="shared" si="38"/>
        <v>28.576190476190476</v>
      </c>
      <c r="Q292" s="9" t="str">
        <f t="shared" si="34"/>
        <v>film &amp; video</v>
      </c>
      <c r="R292" s="10" t="str">
        <f t="shared" si="35"/>
        <v>documentary</v>
      </c>
      <c r="S292" s="8">
        <f t="shared" si="36"/>
        <v>40526.160844907405</v>
      </c>
      <c r="T292" s="8">
        <f t="shared" si="33"/>
        <v>40576.124305555553</v>
      </c>
      <c r="U292" s="7">
        <f t="shared" si="37"/>
        <v>49.963460648148612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32"/>
        <v>120.02</v>
      </c>
      <c r="P293" s="7">
        <f t="shared" si="38"/>
        <v>46.8828125</v>
      </c>
      <c r="Q293" s="9" t="str">
        <f t="shared" si="34"/>
        <v>film &amp; video</v>
      </c>
      <c r="R293" s="10" t="str">
        <f t="shared" si="35"/>
        <v>documentary</v>
      </c>
      <c r="S293" s="8">
        <f t="shared" si="36"/>
        <v>41376.560717592591</v>
      </c>
      <c r="T293" s="8">
        <f t="shared" si="33"/>
        <v>41394.792361111111</v>
      </c>
      <c r="U293" s="7">
        <f t="shared" si="37"/>
        <v>18.231643518520286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32"/>
        <v>101.50693333333334</v>
      </c>
      <c r="P294" s="7">
        <f t="shared" si="38"/>
        <v>154.42231237322514</v>
      </c>
      <c r="Q294" s="9" t="str">
        <f t="shared" si="34"/>
        <v>film &amp; video</v>
      </c>
      <c r="R294" s="10" t="str">
        <f t="shared" si="35"/>
        <v>documentary</v>
      </c>
      <c r="S294" s="8">
        <f t="shared" si="36"/>
        <v>40812.594895833332</v>
      </c>
      <c r="T294" s="8">
        <f t="shared" si="33"/>
        <v>40844.957638888889</v>
      </c>
      <c r="U294" s="7">
        <f t="shared" si="37"/>
        <v>32.362743055557075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32"/>
        <v>101.38461538461539</v>
      </c>
      <c r="P295" s="7">
        <f t="shared" si="38"/>
        <v>201.22137404580153</v>
      </c>
      <c r="Q295" s="9" t="str">
        <f t="shared" si="34"/>
        <v>film &amp; video</v>
      </c>
      <c r="R295" s="10" t="str">
        <f t="shared" si="35"/>
        <v>documentary</v>
      </c>
      <c r="S295" s="8">
        <f t="shared" si="36"/>
        <v>41719.459652777776</v>
      </c>
      <c r="T295" s="8">
        <f t="shared" si="33"/>
        <v>41749.459652777776</v>
      </c>
      <c r="U295" s="7">
        <f t="shared" si="37"/>
        <v>30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32"/>
        <v>100</v>
      </c>
      <c r="P296" s="7">
        <f t="shared" si="38"/>
        <v>100</v>
      </c>
      <c r="Q296" s="9" t="str">
        <f t="shared" si="34"/>
        <v>film &amp; video</v>
      </c>
      <c r="R296" s="10" t="str">
        <f t="shared" si="35"/>
        <v>documentary</v>
      </c>
      <c r="S296" s="8">
        <f t="shared" si="36"/>
        <v>40342.876087962963</v>
      </c>
      <c r="T296" s="8">
        <f t="shared" si="33"/>
        <v>40378.458333333328</v>
      </c>
      <c r="U296" s="7">
        <f t="shared" si="37"/>
        <v>35.582245370365854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32"/>
        <v>133.10911999999999</v>
      </c>
      <c r="P297" s="7">
        <f t="shared" si="38"/>
        <v>100.08204511278196</v>
      </c>
      <c r="Q297" s="9" t="str">
        <f t="shared" si="34"/>
        <v>film &amp; video</v>
      </c>
      <c r="R297" s="10" t="str">
        <f t="shared" si="35"/>
        <v>documentary</v>
      </c>
      <c r="S297" s="8">
        <f t="shared" si="36"/>
        <v>41518.796400462961</v>
      </c>
      <c r="T297" s="8">
        <f t="shared" si="33"/>
        <v>41578.791666666664</v>
      </c>
      <c r="U297" s="7">
        <f t="shared" si="37"/>
        <v>59.995266203703068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32"/>
        <v>118.72620000000001</v>
      </c>
      <c r="P298" s="7">
        <f t="shared" si="38"/>
        <v>230.08953488372092</v>
      </c>
      <c r="Q298" s="9" t="str">
        <f t="shared" si="34"/>
        <v>film &amp; video</v>
      </c>
      <c r="R298" s="10" t="str">
        <f t="shared" si="35"/>
        <v>documentary</v>
      </c>
      <c r="S298" s="8">
        <f t="shared" si="36"/>
        <v>41134.267164351848</v>
      </c>
      <c r="T298" s="8">
        <f t="shared" si="33"/>
        <v>41159.267164351848</v>
      </c>
      <c r="U298" s="7">
        <f t="shared" si="37"/>
        <v>25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32"/>
        <v>100.64</v>
      </c>
      <c r="P299" s="7">
        <f t="shared" si="38"/>
        <v>141.74647887323943</v>
      </c>
      <c r="Q299" s="9" t="str">
        <f t="shared" si="34"/>
        <v>film &amp; video</v>
      </c>
      <c r="R299" s="10" t="str">
        <f t="shared" si="35"/>
        <v>documentary</v>
      </c>
      <c r="S299" s="8">
        <f t="shared" si="36"/>
        <v>42089.519687499997</v>
      </c>
      <c r="T299" s="8">
        <f t="shared" si="33"/>
        <v>42124.957638888889</v>
      </c>
      <c r="U299" s="7">
        <f t="shared" si="37"/>
        <v>35.437951388892543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32"/>
        <v>108.9324126984127</v>
      </c>
      <c r="P300" s="7">
        <f t="shared" si="38"/>
        <v>56.344351395730705</v>
      </c>
      <c r="Q300" s="9" t="str">
        <f t="shared" si="34"/>
        <v>film &amp; video</v>
      </c>
      <c r="R300" s="10" t="str">
        <f t="shared" si="35"/>
        <v>documentary</v>
      </c>
      <c r="S300" s="8">
        <f t="shared" si="36"/>
        <v>41709.255185185182</v>
      </c>
      <c r="T300" s="8">
        <f t="shared" si="33"/>
        <v>41768.666666666664</v>
      </c>
      <c r="U300" s="7">
        <f t="shared" si="37"/>
        <v>59.411481481482042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32"/>
        <v>178.95249999999999</v>
      </c>
      <c r="P301" s="7">
        <f t="shared" si="38"/>
        <v>73.341188524590166</v>
      </c>
      <c r="Q301" s="9" t="str">
        <f t="shared" si="34"/>
        <v>film &amp; video</v>
      </c>
      <c r="R301" s="10" t="str">
        <f t="shared" si="35"/>
        <v>documentary</v>
      </c>
      <c r="S301" s="8">
        <f t="shared" si="36"/>
        <v>40469.016898148147</v>
      </c>
      <c r="T301" s="8">
        <f t="shared" si="33"/>
        <v>40499.058564814812</v>
      </c>
      <c r="U301" s="7">
        <f t="shared" si="37"/>
        <v>30.041666666664241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32"/>
        <v>101.72264</v>
      </c>
      <c r="P302" s="7">
        <f t="shared" si="38"/>
        <v>85.337785234899329</v>
      </c>
      <c r="Q302" s="9" t="str">
        <f t="shared" si="34"/>
        <v>film &amp; video</v>
      </c>
      <c r="R302" s="10" t="str">
        <f t="shared" si="35"/>
        <v>documentary</v>
      </c>
      <c r="S302" s="8">
        <f t="shared" si="36"/>
        <v>40626.751597222217</v>
      </c>
      <c r="T302" s="8">
        <f t="shared" si="33"/>
        <v>40657.751597222217</v>
      </c>
      <c r="U302" s="7">
        <f t="shared" si="37"/>
        <v>31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32"/>
        <v>118.735</v>
      </c>
      <c r="P303" s="7">
        <f t="shared" si="38"/>
        <v>61.496215139442228</v>
      </c>
      <c r="Q303" s="9" t="str">
        <f t="shared" si="34"/>
        <v>film &amp; video</v>
      </c>
      <c r="R303" s="10" t="str">
        <f t="shared" si="35"/>
        <v>documentary</v>
      </c>
      <c r="S303" s="8">
        <f t="shared" si="36"/>
        <v>41312.529340277775</v>
      </c>
      <c r="T303" s="8">
        <f t="shared" si="33"/>
        <v>41352.487673611111</v>
      </c>
      <c r="U303" s="7">
        <f t="shared" si="37"/>
        <v>39.958333333335759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32"/>
        <v>100.46</v>
      </c>
      <c r="P304" s="7">
        <f t="shared" si="38"/>
        <v>93.018518518518519</v>
      </c>
      <c r="Q304" s="9" t="str">
        <f t="shared" si="34"/>
        <v>film &amp; video</v>
      </c>
      <c r="R304" s="10" t="str">
        <f t="shared" si="35"/>
        <v>documentary</v>
      </c>
      <c r="S304" s="8">
        <f t="shared" si="36"/>
        <v>40933.648587962962</v>
      </c>
      <c r="T304" s="8">
        <f t="shared" si="33"/>
        <v>40963.648587962962</v>
      </c>
      <c r="U304" s="7">
        <f t="shared" si="37"/>
        <v>30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32"/>
        <v>137.46666666666667</v>
      </c>
      <c r="P305" s="7">
        <f t="shared" ref="P305:P336" si="39">E305/L305</f>
        <v>50.292682926829265</v>
      </c>
      <c r="Q305" s="9" t="str">
        <f t="shared" si="34"/>
        <v>film &amp; video</v>
      </c>
      <c r="R305" s="10" t="str">
        <f t="shared" si="35"/>
        <v>documentary</v>
      </c>
      <c r="S305" s="8">
        <f t="shared" si="36"/>
        <v>41031.862800925919</v>
      </c>
      <c r="T305" s="8">
        <f t="shared" si="33"/>
        <v>41061.862800925919</v>
      </c>
      <c r="U305" s="7">
        <f t="shared" si="37"/>
        <v>30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32"/>
        <v>231.64705882352942</v>
      </c>
      <c r="P306" s="7">
        <f t="shared" si="39"/>
        <v>106.43243243243244</v>
      </c>
      <c r="Q306" s="9" t="str">
        <f t="shared" si="34"/>
        <v>film &amp; video</v>
      </c>
      <c r="R306" s="10" t="str">
        <f t="shared" si="35"/>
        <v>documentary</v>
      </c>
      <c r="S306" s="8">
        <f t="shared" si="36"/>
        <v>41113.88653935185</v>
      </c>
      <c r="T306" s="8">
        <f t="shared" si="33"/>
        <v>41152.875</v>
      </c>
      <c r="U306" s="7">
        <f t="shared" si="37"/>
        <v>38.988460648150067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32"/>
        <v>130.33333333333334</v>
      </c>
      <c r="P307" s="7">
        <f t="shared" si="39"/>
        <v>51.719576719576722</v>
      </c>
      <c r="Q307" s="9" t="str">
        <f t="shared" si="34"/>
        <v>film &amp; video</v>
      </c>
      <c r="R307" s="10" t="str">
        <f t="shared" si="35"/>
        <v>documentary</v>
      </c>
      <c r="S307" s="8">
        <f t="shared" si="36"/>
        <v>40948.421863425923</v>
      </c>
      <c r="T307" s="8">
        <f t="shared" si="33"/>
        <v>40978.421863425923</v>
      </c>
      <c r="U307" s="7">
        <f t="shared" si="37"/>
        <v>30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32"/>
        <v>292.89999999999998</v>
      </c>
      <c r="P308" s="7">
        <f t="shared" si="39"/>
        <v>36.612499999999997</v>
      </c>
      <c r="Q308" s="9" t="str">
        <f t="shared" si="34"/>
        <v>film &amp; video</v>
      </c>
      <c r="R308" s="10" t="str">
        <f t="shared" si="35"/>
        <v>documentary</v>
      </c>
      <c r="S308" s="8">
        <f t="shared" si="36"/>
        <v>41333.628854166665</v>
      </c>
      <c r="T308" s="8">
        <f t="shared" si="33"/>
        <v>41353.587187499994</v>
      </c>
      <c r="U308" s="7">
        <f t="shared" si="37"/>
        <v>19.958333333328483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32"/>
        <v>111.31818181818181</v>
      </c>
      <c r="P309" s="7">
        <f t="shared" si="39"/>
        <v>42.517361111111114</v>
      </c>
      <c r="Q309" s="9" t="str">
        <f t="shared" si="34"/>
        <v>film &amp; video</v>
      </c>
      <c r="R309" s="10" t="str">
        <f t="shared" si="35"/>
        <v>documentary</v>
      </c>
      <c r="S309" s="8">
        <f t="shared" si="36"/>
        <v>41282.736122685186</v>
      </c>
      <c r="T309" s="8">
        <f t="shared" si="33"/>
        <v>41312.736122685186</v>
      </c>
      <c r="U309" s="7">
        <f t="shared" si="37"/>
        <v>30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32"/>
        <v>105.56666666666666</v>
      </c>
      <c r="P310" s="7">
        <f t="shared" si="39"/>
        <v>62.712871287128714</v>
      </c>
      <c r="Q310" s="9" t="str">
        <f t="shared" si="34"/>
        <v>film &amp; video</v>
      </c>
      <c r="R310" s="10" t="str">
        <f t="shared" si="35"/>
        <v>documentary</v>
      </c>
      <c r="S310" s="8">
        <f t="shared" si="36"/>
        <v>40567.486226851848</v>
      </c>
      <c r="T310" s="8">
        <f t="shared" si="33"/>
        <v>40612.486226851848</v>
      </c>
      <c r="U310" s="7">
        <f t="shared" si="37"/>
        <v>45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32"/>
        <v>118.94444444444444</v>
      </c>
      <c r="P311" s="7">
        <f t="shared" si="39"/>
        <v>89.957983193277315</v>
      </c>
      <c r="Q311" s="9" t="str">
        <f t="shared" si="34"/>
        <v>film &amp; video</v>
      </c>
      <c r="R311" s="10" t="str">
        <f t="shared" si="35"/>
        <v>documentary</v>
      </c>
      <c r="S311" s="8">
        <f t="shared" si="36"/>
        <v>41134.543217592589</v>
      </c>
      <c r="T311" s="8">
        <f t="shared" si="33"/>
        <v>41155.543217592589</v>
      </c>
      <c r="U311" s="7">
        <f t="shared" si="37"/>
        <v>21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32"/>
        <v>104.129</v>
      </c>
      <c r="P312" s="7">
        <f t="shared" si="39"/>
        <v>28.924722222222222</v>
      </c>
      <c r="Q312" s="9" t="str">
        <f t="shared" si="34"/>
        <v>film &amp; video</v>
      </c>
      <c r="R312" s="10" t="str">
        <f t="shared" si="35"/>
        <v>documentary</v>
      </c>
      <c r="S312" s="8">
        <f t="shared" si="36"/>
        <v>40820.974803240737</v>
      </c>
      <c r="T312" s="8">
        <f t="shared" si="33"/>
        <v>40835.875</v>
      </c>
      <c r="U312" s="7">
        <f t="shared" si="37"/>
        <v>14.900196759263054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32"/>
        <v>104.10165000000001</v>
      </c>
      <c r="P313" s="7">
        <f t="shared" si="39"/>
        <v>138.8022</v>
      </c>
      <c r="Q313" s="9" t="str">
        <f t="shared" si="34"/>
        <v>film &amp; video</v>
      </c>
      <c r="R313" s="10" t="str">
        <f t="shared" si="35"/>
        <v>documentary</v>
      </c>
      <c r="S313" s="8">
        <f t="shared" si="36"/>
        <v>40868.011481481481</v>
      </c>
      <c r="T313" s="8">
        <f t="shared" si="33"/>
        <v>40909.124305555553</v>
      </c>
      <c r="U313" s="7">
        <f t="shared" si="37"/>
        <v>41.112824074072705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32"/>
        <v>111.875</v>
      </c>
      <c r="P314" s="7">
        <f t="shared" si="39"/>
        <v>61.301369863013697</v>
      </c>
      <c r="Q314" s="9" t="str">
        <f t="shared" si="34"/>
        <v>film &amp; video</v>
      </c>
      <c r="R314" s="10" t="str">
        <f t="shared" si="35"/>
        <v>documentary</v>
      </c>
      <c r="S314" s="8">
        <f t="shared" si="36"/>
        <v>41348.669351851851</v>
      </c>
      <c r="T314" s="8">
        <f t="shared" si="33"/>
        <v>41378.669351851851</v>
      </c>
      <c r="U314" s="7">
        <f t="shared" si="37"/>
        <v>30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32"/>
        <v>104.73529411764706</v>
      </c>
      <c r="P315" s="7">
        <f t="shared" si="39"/>
        <v>80.202702702702709</v>
      </c>
      <c r="Q315" s="9" t="str">
        <f t="shared" si="34"/>
        <v>film &amp; video</v>
      </c>
      <c r="R315" s="10" t="str">
        <f t="shared" si="35"/>
        <v>documentary</v>
      </c>
      <c r="S315" s="8">
        <f t="shared" si="36"/>
        <v>40357.019606481481</v>
      </c>
      <c r="T315" s="8">
        <f t="shared" si="33"/>
        <v>40401.457638888889</v>
      </c>
      <c r="U315" s="7">
        <f t="shared" si="37"/>
        <v>44.438032407408173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32"/>
        <v>385.15</v>
      </c>
      <c r="P316" s="7">
        <f t="shared" si="39"/>
        <v>32.095833333333331</v>
      </c>
      <c r="Q316" s="9" t="str">
        <f t="shared" si="34"/>
        <v>film &amp; video</v>
      </c>
      <c r="R316" s="10" t="str">
        <f t="shared" si="35"/>
        <v>documentary</v>
      </c>
      <c r="S316" s="8">
        <f t="shared" si="36"/>
        <v>41304.624861111108</v>
      </c>
      <c r="T316" s="8">
        <f t="shared" si="33"/>
        <v>41334.624861111108</v>
      </c>
      <c r="U316" s="7">
        <f t="shared" si="37"/>
        <v>30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32"/>
        <v>101.248</v>
      </c>
      <c r="P317" s="7">
        <f t="shared" si="39"/>
        <v>200.88888888888889</v>
      </c>
      <c r="Q317" s="9" t="str">
        <f t="shared" si="34"/>
        <v>film &amp; video</v>
      </c>
      <c r="R317" s="10" t="str">
        <f t="shared" si="35"/>
        <v>documentary</v>
      </c>
      <c r="S317" s="8">
        <f t="shared" si="36"/>
        <v>41113.564050925925</v>
      </c>
      <c r="T317" s="8">
        <f t="shared" si="33"/>
        <v>41143.564050925925</v>
      </c>
      <c r="U317" s="7">
        <f t="shared" si="37"/>
        <v>30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32"/>
        <v>113.77333333333333</v>
      </c>
      <c r="P318" s="7">
        <f t="shared" si="39"/>
        <v>108.01265822784811</v>
      </c>
      <c r="Q318" s="9" t="str">
        <f t="shared" si="34"/>
        <v>film &amp; video</v>
      </c>
      <c r="R318" s="10" t="str">
        <f t="shared" si="35"/>
        <v>documentary</v>
      </c>
      <c r="S318" s="8">
        <f t="shared" si="36"/>
        <v>41950.715243055551</v>
      </c>
      <c r="T318" s="8">
        <f t="shared" si="33"/>
        <v>41983.999305555553</v>
      </c>
      <c r="U318" s="7">
        <f t="shared" si="37"/>
        <v>33.284062500002619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32"/>
        <v>100.80333333333333</v>
      </c>
      <c r="P319" s="7">
        <f t="shared" si="39"/>
        <v>95.699367088607602</v>
      </c>
      <c r="Q319" s="9" t="str">
        <f t="shared" si="34"/>
        <v>film &amp; video</v>
      </c>
      <c r="R319" s="10" t="str">
        <f t="shared" si="35"/>
        <v>documentary</v>
      </c>
      <c r="S319" s="8">
        <f t="shared" si="36"/>
        <v>41589.468553240738</v>
      </c>
      <c r="T319" s="8">
        <f t="shared" si="33"/>
        <v>41619.468553240738</v>
      </c>
      <c r="U319" s="7">
        <f t="shared" si="37"/>
        <v>30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32"/>
        <v>283.32</v>
      </c>
      <c r="P320" s="7">
        <f t="shared" si="39"/>
        <v>49.880281690140848</v>
      </c>
      <c r="Q320" s="9" t="str">
        <f t="shared" si="34"/>
        <v>film &amp; video</v>
      </c>
      <c r="R320" s="10" t="str">
        <f t="shared" si="35"/>
        <v>documentary</v>
      </c>
      <c r="S320" s="8">
        <f t="shared" si="36"/>
        <v>41329.830451388887</v>
      </c>
      <c r="T320" s="8">
        <f t="shared" si="33"/>
        <v>41359.788784722223</v>
      </c>
      <c r="U320" s="7">
        <f t="shared" si="37"/>
        <v>29.958333333335759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32"/>
        <v>112.68</v>
      </c>
      <c r="P321" s="7">
        <f t="shared" si="39"/>
        <v>110.47058823529412</v>
      </c>
      <c r="Q321" s="9" t="str">
        <f t="shared" si="34"/>
        <v>film &amp; video</v>
      </c>
      <c r="R321" s="10" t="str">
        <f t="shared" si="35"/>
        <v>documentary</v>
      </c>
      <c r="S321" s="8">
        <f t="shared" si="36"/>
        <v>40123.629965277774</v>
      </c>
      <c r="T321" s="8">
        <f t="shared" si="33"/>
        <v>40211.124305555553</v>
      </c>
      <c r="U321" s="7">
        <f t="shared" si="37"/>
        <v>87.494340277778974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40">E322*100/D322</f>
        <v>106.58</v>
      </c>
      <c r="P322" s="7">
        <f t="shared" si="39"/>
        <v>134.91139240506328</v>
      </c>
      <c r="Q322" s="9" t="str">
        <f t="shared" si="34"/>
        <v>film &amp; video</v>
      </c>
      <c r="R322" s="10" t="str">
        <f t="shared" si="35"/>
        <v>documentary</v>
      </c>
      <c r="S322" s="8">
        <f t="shared" si="36"/>
        <v>42331.34297453703</v>
      </c>
      <c r="T322" s="8">
        <f t="shared" ref="T322:T385" si="41">(I322/86400)+25569+(-5/24)</f>
        <v>42360.749999999993</v>
      </c>
      <c r="U322" s="7">
        <f t="shared" si="37"/>
        <v>29.407025462962338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40"/>
        <v>102.66285714285715</v>
      </c>
      <c r="P323" s="7">
        <f t="shared" si="39"/>
        <v>106.62314540059347</v>
      </c>
      <c r="Q323" s="9" t="str">
        <f t="shared" ref="Q323:Q386" si="42">LEFT(N323, SEARCH("/",N323,1)-1)</f>
        <v>film &amp; video</v>
      </c>
      <c r="R323" s="10" t="str">
        <f t="shared" ref="R323:R386" si="43">RIGHT(N323,LEN(N323)-FIND("/",N323))</f>
        <v>documentary</v>
      </c>
      <c r="S323" s="8">
        <f t="shared" ref="S323:S386" si="44">(J323/86400)+25569+(-5/24)</f>
        <v>42647.238263888888</v>
      </c>
      <c r="T323" s="8">
        <f t="shared" si="41"/>
        <v>42682.279930555553</v>
      </c>
      <c r="U323" s="7">
        <f t="shared" ref="U323:U386" si="45">T323-S323</f>
        <v>35.041666666664241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40"/>
        <v>107.91200000000001</v>
      </c>
      <c r="P324" s="7">
        <f t="shared" si="39"/>
        <v>145.04301075268816</v>
      </c>
      <c r="Q324" s="9" t="str">
        <f t="shared" si="42"/>
        <v>film &amp; video</v>
      </c>
      <c r="R324" s="10" t="str">
        <f t="shared" si="43"/>
        <v>documentary</v>
      </c>
      <c r="S324" s="8">
        <f t="shared" si="44"/>
        <v>42473.361666666664</v>
      </c>
      <c r="T324" s="8">
        <f t="shared" si="41"/>
        <v>42503.361666666664</v>
      </c>
      <c r="U324" s="7">
        <f t="shared" si="45"/>
        <v>30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40"/>
        <v>123.07407407407408</v>
      </c>
      <c r="P325" s="7">
        <f t="shared" si="39"/>
        <v>114.58620689655173</v>
      </c>
      <c r="Q325" s="9" t="str">
        <f t="shared" si="42"/>
        <v>film &amp; video</v>
      </c>
      <c r="R325" s="10" t="str">
        <f t="shared" si="43"/>
        <v>documentary</v>
      </c>
      <c r="S325" s="8">
        <f t="shared" si="44"/>
        <v>42697.113032407404</v>
      </c>
      <c r="T325" s="8">
        <f t="shared" si="41"/>
        <v>42725.124305555553</v>
      </c>
      <c r="U325" s="7">
        <f t="shared" si="45"/>
        <v>28.011273148149485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40"/>
        <v>101.6</v>
      </c>
      <c r="P326" s="7">
        <f t="shared" si="39"/>
        <v>105.3170731707317</v>
      </c>
      <c r="Q326" s="9" t="str">
        <f t="shared" si="42"/>
        <v>film &amp; video</v>
      </c>
      <c r="R326" s="10" t="str">
        <f t="shared" si="43"/>
        <v>documentary</v>
      </c>
      <c r="S326" s="8">
        <f t="shared" si="44"/>
        <v>42184.417916666665</v>
      </c>
      <c r="T326" s="8">
        <f t="shared" si="41"/>
        <v>42217.417916666665</v>
      </c>
      <c r="U326" s="7">
        <f t="shared" si="45"/>
        <v>33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40"/>
        <v>104.396</v>
      </c>
      <c r="P327" s="7">
        <f t="shared" si="39"/>
        <v>70.921195652173907</v>
      </c>
      <c r="Q327" s="9" t="str">
        <f t="shared" si="42"/>
        <v>film &amp; video</v>
      </c>
      <c r="R327" s="10" t="str">
        <f t="shared" si="43"/>
        <v>documentary</v>
      </c>
      <c r="S327" s="8">
        <f t="shared" si="44"/>
        <v>42688.979548611103</v>
      </c>
      <c r="T327" s="8">
        <f t="shared" si="41"/>
        <v>42723.979548611103</v>
      </c>
      <c r="U327" s="7">
        <f t="shared" si="45"/>
        <v>35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40"/>
        <v>112.92973333333333</v>
      </c>
      <c r="P328" s="7">
        <f t="shared" si="39"/>
        <v>147.17167680278018</v>
      </c>
      <c r="Q328" s="9" t="str">
        <f t="shared" si="42"/>
        <v>film &amp; video</v>
      </c>
      <c r="R328" s="10" t="str">
        <f t="shared" si="43"/>
        <v>documentary</v>
      </c>
      <c r="S328" s="8">
        <f t="shared" si="44"/>
        <v>42775.106550925928</v>
      </c>
      <c r="T328" s="8">
        <f t="shared" si="41"/>
        <v>42808.747916666667</v>
      </c>
      <c r="U328" s="7">
        <f t="shared" si="45"/>
        <v>33.641365740739275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40"/>
        <v>136.4</v>
      </c>
      <c r="P329" s="7">
        <f t="shared" si="39"/>
        <v>160.47058823529412</v>
      </c>
      <c r="Q329" s="9" t="str">
        <f t="shared" si="42"/>
        <v>film &amp; video</v>
      </c>
      <c r="R329" s="10" t="str">
        <f t="shared" si="43"/>
        <v>documentary</v>
      </c>
      <c r="S329" s="8">
        <f t="shared" si="44"/>
        <v>42058.026956018519</v>
      </c>
      <c r="T329" s="8">
        <f t="shared" si="41"/>
        <v>42085.124999999993</v>
      </c>
      <c r="U329" s="7">
        <f t="shared" si="45"/>
        <v>27.098043981473893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40"/>
        <v>103.6144</v>
      </c>
      <c r="P330" s="7">
        <f t="shared" si="39"/>
        <v>156.04578313253012</v>
      </c>
      <c r="Q330" s="9" t="str">
        <f t="shared" si="42"/>
        <v>film &amp; video</v>
      </c>
      <c r="R330" s="10" t="str">
        <f t="shared" si="43"/>
        <v>documentary</v>
      </c>
      <c r="S330" s="8">
        <f t="shared" si="44"/>
        <v>42278.738287037035</v>
      </c>
      <c r="T330" s="8">
        <f t="shared" si="41"/>
        <v>42308.958333333336</v>
      </c>
      <c r="U330" s="7">
        <f t="shared" si="45"/>
        <v>30.220046296301007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40"/>
        <v>105.5</v>
      </c>
      <c r="P331" s="7">
        <f t="shared" si="39"/>
        <v>63.17365269461078</v>
      </c>
      <c r="Q331" s="9" t="str">
        <f t="shared" si="42"/>
        <v>film &amp; video</v>
      </c>
      <c r="R331" s="10" t="str">
        <f t="shared" si="43"/>
        <v>documentary</v>
      </c>
      <c r="S331" s="8">
        <f t="shared" si="44"/>
        <v>42291.258414351854</v>
      </c>
      <c r="T331" s="8">
        <f t="shared" si="41"/>
        <v>42314.958333333336</v>
      </c>
      <c r="U331" s="7">
        <f t="shared" si="45"/>
        <v>23.69991898148146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40"/>
        <v>101.82857142857142</v>
      </c>
      <c r="P332" s="7">
        <f t="shared" si="39"/>
        <v>104.82352941176471</v>
      </c>
      <c r="Q332" s="9" t="str">
        <f t="shared" si="42"/>
        <v>film &amp; video</v>
      </c>
      <c r="R332" s="10" t="str">
        <f t="shared" si="43"/>
        <v>documentary</v>
      </c>
      <c r="S332" s="8">
        <f t="shared" si="44"/>
        <v>41379.307442129626</v>
      </c>
      <c r="T332" s="8">
        <f t="shared" si="41"/>
        <v>41410.957638888889</v>
      </c>
      <c r="U332" s="7">
        <f t="shared" si="45"/>
        <v>31.650196759263054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40"/>
        <v>106.605</v>
      </c>
      <c r="P333" s="7">
        <f t="shared" si="39"/>
        <v>97.356164383561648</v>
      </c>
      <c r="Q333" s="9" t="str">
        <f t="shared" si="42"/>
        <v>film &amp; video</v>
      </c>
      <c r="R333" s="10" t="str">
        <f t="shared" si="43"/>
        <v>documentary</v>
      </c>
      <c r="S333" s="8">
        <f t="shared" si="44"/>
        <v>42507.373078703698</v>
      </c>
      <c r="T333" s="8">
        <f t="shared" si="41"/>
        <v>42538.373078703698</v>
      </c>
      <c r="U333" s="7">
        <f t="shared" si="45"/>
        <v>31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40"/>
        <v>113.015</v>
      </c>
      <c r="P334" s="7">
        <f t="shared" si="39"/>
        <v>203.63063063063063</v>
      </c>
      <c r="Q334" s="9" t="str">
        <f t="shared" si="42"/>
        <v>film &amp; video</v>
      </c>
      <c r="R334" s="10" t="str">
        <f t="shared" si="43"/>
        <v>documentary</v>
      </c>
      <c r="S334" s="8">
        <f t="shared" si="44"/>
        <v>42263.471956018511</v>
      </c>
      <c r="T334" s="8">
        <f t="shared" si="41"/>
        <v>42305.124999999993</v>
      </c>
      <c r="U334" s="7">
        <f t="shared" si="45"/>
        <v>41.65304398148146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40"/>
        <v>125.22750000000001</v>
      </c>
      <c r="P335" s="7">
        <f t="shared" si="39"/>
        <v>188.31203007518798</v>
      </c>
      <c r="Q335" s="9" t="str">
        <f t="shared" si="42"/>
        <v>film &amp; video</v>
      </c>
      <c r="R335" s="10" t="str">
        <f t="shared" si="43"/>
        <v>documentary</v>
      </c>
      <c r="S335" s="8">
        <f t="shared" si="44"/>
        <v>42437.428136574068</v>
      </c>
      <c r="T335" s="8">
        <f t="shared" si="41"/>
        <v>42467.386469907404</v>
      </c>
      <c r="U335" s="7">
        <f t="shared" si="45"/>
        <v>29.958333333335759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40"/>
        <v>101.19</v>
      </c>
      <c r="P336" s="7">
        <f t="shared" si="39"/>
        <v>146.65217391304347</v>
      </c>
      <c r="Q336" s="9" t="str">
        <f t="shared" si="42"/>
        <v>film &amp; video</v>
      </c>
      <c r="R336" s="10" t="str">
        <f t="shared" si="43"/>
        <v>documentary</v>
      </c>
      <c r="S336" s="8">
        <f t="shared" si="44"/>
        <v>42101.474039351851</v>
      </c>
      <c r="T336" s="8">
        <f t="shared" si="41"/>
        <v>42139.583333333336</v>
      </c>
      <c r="U336" s="7">
        <f t="shared" si="45"/>
        <v>38.10929398148437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40"/>
        <v>102.76470588235294</v>
      </c>
      <c r="P337" s="7">
        <f t="shared" ref="P337:P368" si="46">E337/L337</f>
        <v>109.1875</v>
      </c>
      <c r="Q337" s="9" t="str">
        <f t="shared" si="42"/>
        <v>film &amp; video</v>
      </c>
      <c r="R337" s="10" t="str">
        <f t="shared" si="43"/>
        <v>documentary</v>
      </c>
      <c r="S337" s="8">
        <f t="shared" si="44"/>
        <v>42101.529108796291</v>
      </c>
      <c r="T337" s="8">
        <f t="shared" si="41"/>
        <v>42132.708333333336</v>
      </c>
      <c r="U337" s="7">
        <f t="shared" si="45"/>
        <v>31.179224537045229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40"/>
        <v>116.83911999999999</v>
      </c>
      <c r="P338" s="7">
        <f t="shared" si="46"/>
        <v>59.249046653144013</v>
      </c>
      <c r="Q338" s="9" t="str">
        <f t="shared" si="42"/>
        <v>film &amp; video</v>
      </c>
      <c r="R338" s="10" t="str">
        <f t="shared" si="43"/>
        <v>documentary</v>
      </c>
      <c r="S338" s="8">
        <f t="shared" si="44"/>
        <v>42291.387939814813</v>
      </c>
      <c r="T338" s="8">
        <f t="shared" si="41"/>
        <v>42321.429606481477</v>
      </c>
      <c r="U338" s="7">
        <f t="shared" si="45"/>
        <v>30.041666666664241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40"/>
        <v>101.16833333333334</v>
      </c>
      <c r="P339" s="7">
        <f t="shared" si="46"/>
        <v>97.904838709677421</v>
      </c>
      <c r="Q339" s="9" t="str">
        <f t="shared" si="42"/>
        <v>film &amp; video</v>
      </c>
      <c r="R339" s="10" t="str">
        <f t="shared" si="43"/>
        <v>documentary</v>
      </c>
      <c r="S339" s="8">
        <f t="shared" si="44"/>
        <v>42046.920231481483</v>
      </c>
      <c r="T339" s="8">
        <f t="shared" si="41"/>
        <v>42076.878564814811</v>
      </c>
      <c r="U339" s="7">
        <f t="shared" si="45"/>
        <v>29.958333333328483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40"/>
        <v>110.1336</v>
      </c>
      <c r="P340" s="7">
        <f t="shared" si="46"/>
        <v>70.000169491525426</v>
      </c>
      <c r="Q340" s="9" t="str">
        <f t="shared" si="42"/>
        <v>film &amp; video</v>
      </c>
      <c r="R340" s="10" t="str">
        <f t="shared" si="43"/>
        <v>documentary</v>
      </c>
      <c r="S340" s="8">
        <f t="shared" si="44"/>
        <v>42559.547337962962</v>
      </c>
      <c r="T340" s="8">
        <f t="shared" si="41"/>
        <v>42615.833333333336</v>
      </c>
      <c r="U340" s="7">
        <f t="shared" si="45"/>
        <v>56.285995370373712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40"/>
        <v>108.08333333333333</v>
      </c>
      <c r="P341" s="7">
        <f t="shared" si="46"/>
        <v>72.865168539325836</v>
      </c>
      <c r="Q341" s="9" t="str">
        <f t="shared" si="42"/>
        <v>film &amp; video</v>
      </c>
      <c r="R341" s="10" t="str">
        <f t="shared" si="43"/>
        <v>documentary</v>
      </c>
      <c r="S341" s="8">
        <f t="shared" si="44"/>
        <v>42093.551712962959</v>
      </c>
      <c r="T341" s="8">
        <f t="shared" si="41"/>
        <v>42123.551712962959</v>
      </c>
      <c r="U341" s="7">
        <f t="shared" si="45"/>
        <v>30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40"/>
        <v>125.02285714285715</v>
      </c>
      <c r="P342" s="7">
        <f t="shared" si="46"/>
        <v>146.34782608695653</v>
      </c>
      <c r="Q342" s="9" t="str">
        <f t="shared" si="42"/>
        <v>film &amp; video</v>
      </c>
      <c r="R342" s="10" t="str">
        <f t="shared" si="43"/>
        <v>documentary</v>
      </c>
      <c r="S342" s="8">
        <f t="shared" si="44"/>
        <v>42772.460729166669</v>
      </c>
      <c r="T342" s="8">
        <f t="shared" si="41"/>
        <v>42802.666666666664</v>
      </c>
      <c r="U342" s="7">
        <f t="shared" si="45"/>
        <v>30.205937499995343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40"/>
        <v>106.71428571428571</v>
      </c>
      <c r="P343" s="7">
        <f t="shared" si="46"/>
        <v>67.909090909090907</v>
      </c>
      <c r="Q343" s="9" t="str">
        <f t="shared" si="42"/>
        <v>film &amp; video</v>
      </c>
      <c r="R343" s="10" t="str">
        <f t="shared" si="43"/>
        <v>documentary</v>
      </c>
      <c r="S343" s="8">
        <f t="shared" si="44"/>
        <v>41894.671273148146</v>
      </c>
      <c r="T343" s="8">
        <f t="shared" si="41"/>
        <v>41912.957638888889</v>
      </c>
      <c r="U343" s="7">
        <f t="shared" si="45"/>
        <v>18.286365740743349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40"/>
        <v>100.3664</v>
      </c>
      <c r="P344" s="7">
        <f t="shared" si="46"/>
        <v>169.85083076923075</v>
      </c>
      <c r="Q344" s="9" t="str">
        <f t="shared" si="42"/>
        <v>film &amp; video</v>
      </c>
      <c r="R344" s="10" t="str">
        <f t="shared" si="43"/>
        <v>documentary</v>
      </c>
      <c r="S344" s="8">
        <f t="shared" si="44"/>
        <v>42459.572511574072</v>
      </c>
      <c r="T344" s="8">
        <f t="shared" si="41"/>
        <v>42489.572511574072</v>
      </c>
      <c r="U344" s="7">
        <f t="shared" si="45"/>
        <v>30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40"/>
        <v>102.02863333333333</v>
      </c>
      <c r="P345" s="7">
        <f t="shared" si="46"/>
        <v>58.413339694656486</v>
      </c>
      <c r="Q345" s="9" t="str">
        <f t="shared" si="42"/>
        <v>film &amp; video</v>
      </c>
      <c r="R345" s="10" t="str">
        <f t="shared" si="43"/>
        <v>documentary</v>
      </c>
      <c r="S345" s="8">
        <f t="shared" si="44"/>
        <v>41926.529456018514</v>
      </c>
      <c r="T345" s="8">
        <f t="shared" si="41"/>
        <v>41956.916666666664</v>
      </c>
      <c r="U345" s="7">
        <f t="shared" si="45"/>
        <v>30.387210648150358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40"/>
        <v>102.08358208955224</v>
      </c>
      <c r="P346" s="7">
        <f t="shared" si="46"/>
        <v>119.99298245614035</v>
      </c>
      <c r="Q346" s="9" t="str">
        <f t="shared" si="42"/>
        <v>film &amp; video</v>
      </c>
      <c r="R346" s="10" t="str">
        <f t="shared" si="43"/>
        <v>documentary</v>
      </c>
      <c r="S346" s="8">
        <f t="shared" si="44"/>
        <v>42111.762662037036</v>
      </c>
      <c r="T346" s="8">
        <f t="shared" si="41"/>
        <v>42155.888888888883</v>
      </c>
      <c r="U346" s="7">
        <f t="shared" si="45"/>
        <v>44.126226851847605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40"/>
        <v>123.27586206896552</v>
      </c>
      <c r="P347" s="7">
        <f t="shared" si="46"/>
        <v>99.860335195530723</v>
      </c>
      <c r="Q347" s="9" t="str">
        <f t="shared" si="42"/>
        <v>film &amp; video</v>
      </c>
      <c r="R347" s="10" t="str">
        <f t="shared" si="43"/>
        <v>documentary</v>
      </c>
      <c r="S347" s="8">
        <f t="shared" si="44"/>
        <v>42114.735995370364</v>
      </c>
      <c r="T347" s="8">
        <f t="shared" si="41"/>
        <v>42144.735995370364</v>
      </c>
      <c r="U347" s="7">
        <f t="shared" si="45"/>
        <v>30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40"/>
        <v>170.28880000000001</v>
      </c>
      <c r="P348" s="7">
        <f t="shared" si="46"/>
        <v>90.579148936170213</v>
      </c>
      <c r="Q348" s="9" t="str">
        <f t="shared" si="42"/>
        <v>film &amp; video</v>
      </c>
      <c r="R348" s="10" t="str">
        <f t="shared" si="43"/>
        <v>documentary</v>
      </c>
      <c r="S348" s="8">
        <f t="shared" si="44"/>
        <v>42261.291909722218</v>
      </c>
      <c r="T348" s="8">
        <f t="shared" si="41"/>
        <v>42291.291909722218</v>
      </c>
      <c r="U348" s="7">
        <f t="shared" si="45"/>
        <v>30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40"/>
        <v>111.59050000000001</v>
      </c>
      <c r="P349" s="7">
        <f t="shared" si="46"/>
        <v>117.77361477572559</v>
      </c>
      <c r="Q349" s="9" t="str">
        <f t="shared" si="42"/>
        <v>film &amp; video</v>
      </c>
      <c r="R349" s="10" t="str">
        <f t="shared" si="43"/>
        <v>documentary</v>
      </c>
      <c r="S349" s="8">
        <f t="shared" si="44"/>
        <v>42292.287141203698</v>
      </c>
      <c r="T349" s="8">
        <f t="shared" si="41"/>
        <v>42322.32880787037</v>
      </c>
      <c r="U349" s="7">
        <f t="shared" si="45"/>
        <v>30.041666666671517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40"/>
        <v>103</v>
      </c>
      <c r="P350" s="7">
        <f t="shared" si="46"/>
        <v>86.554621848739501</v>
      </c>
      <c r="Q350" s="9" t="str">
        <f t="shared" si="42"/>
        <v>film &amp; video</v>
      </c>
      <c r="R350" s="10" t="str">
        <f t="shared" si="43"/>
        <v>documentary</v>
      </c>
      <c r="S350" s="8">
        <f t="shared" si="44"/>
        <v>42207.378657407404</v>
      </c>
      <c r="T350" s="8">
        <f t="shared" si="41"/>
        <v>42237.378657407404</v>
      </c>
      <c r="U350" s="7">
        <f t="shared" si="45"/>
        <v>30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40"/>
        <v>106.63570159857905</v>
      </c>
      <c r="P351" s="7">
        <f t="shared" si="46"/>
        <v>71.899281437125751</v>
      </c>
      <c r="Q351" s="9" t="str">
        <f t="shared" si="42"/>
        <v>film &amp; video</v>
      </c>
      <c r="R351" s="10" t="str">
        <f t="shared" si="43"/>
        <v>documentary</v>
      </c>
      <c r="S351" s="8">
        <f t="shared" si="44"/>
        <v>42760.290601851848</v>
      </c>
      <c r="T351" s="8">
        <f t="shared" si="41"/>
        <v>42790.290601851848</v>
      </c>
      <c r="U351" s="7">
        <f t="shared" si="45"/>
        <v>30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40"/>
        <v>114.76</v>
      </c>
      <c r="P352" s="7">
        <f t="shared" si="46"/>
        <v>129.81900452488688</v>
      </c>
      <c r="Q352" s="9" t="str">
        <f t="shared" si="42"/>
        <v>film &amp; video</v>
      </c>
      <c r="R352" s="10" t="str">
        <f t="shared" si="43"/>
        <v>documentary</v>
      </c>
      <c r="S352" s="8">
        <f t="shared" si="44"/>
        <v>42585.857743055552</v>
      </c>
      <c r="T352" s="8">
        <f t="shared" si="41"/>
        <v>42623.957638888889</v>
      </c>
      <c r="U352" s="7">
        <f t="shared" si="45"/>
        <v>38.099895833336632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40"/>
        <v>127.34117647058824</v>
      </c>
      <c r="P353" s="7">
        <f t="shared" si="46"/>
        <v>44.912863070539416</v>
      </c>
      <c r="Q353" s="9" t="str">
        <f t="shared" si="42"/>
        <v>film &amp; video</v>
      </c>
      <c r="R353" s="10" t="str">
        <f t="shared" si="43"/>
        <v>documentary</v>
      </c>
      <c r="S353" s="8">
        <f t="shared" si="44"/>
        <v>42427.75641203703</v>
      </c>
      <c r="T353" s="8">
        <f t="shared" si="41"/>
        <v>42467.714745370373</v>
      </c>
      <c r="U353" s="7">
        <f t="shared" si="45"/>
        <v>39.958333333343035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40"/>
        <v>116.56</v>
      </c>
      <c r="P354" s="7">
        <f t="shared" si="46"/>
        <v>40.755244755244753</v>
      </c>
      <c r="Q354" s="9" t="str">
        <f t="shared" si="42"/>
        <v>film &amp; video</v>
      </c>
      <c r="R354" s="10" t="str">
        <f t="shared" si="43"/>
        <v>documentary</v>
      </c>
      <c r="S354" s="8">
        <f t="shared" si="44"/>
        <v>41889.959120370368</v>
      </c>
      <c r="T354" s="8">
        <f t="shared" si="41"/>
        <v>41919.959120370368</v>
      </c>
      <c r="U354" s="7">
        <f t="shared" si="45"/>
        <v>30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40"/>
        <v>108.61819426615318</v>
      </c>
      <c r="P355" s="7">
        <f t="shared" si="46"/>
        <v>103.52394779771615</v>
      </c>
      <c r="Q355" s="9" t="str">
        <f t="shared" si="42"/>
        <v>film &amp; video</v>
      </c>
      <c r="R355" s="10" t="str">
        <f t="shared" si="43"/>
        <v>documentary</v>
      </c>
      <c r="S355" s="8">
        <f t="shared" si="44"/>
        <v>42297.583553240744</v>
      </c>
      <c r="T355" s="8">
        <f t="shared" si="41"/>
        <v>42327.625219907401</v>
      </c>
      <c r="U355" s="7">
        <f t="shared" si="45"/>
        <v>30.041666666656965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40"/>
        <v>103.94285714285714</v>
      </c>
      <c r="P356" s="7">
        <f t="shared" si="46"/>
        <v>125.44827586206897</v>
      </c>
      <c r="Q356" s="9" t="str">
        <f t="shared" si="42"/>
        <v>film &amp; video</v>
      </c>
      <c r="R356" s="10" t="str">
        <f t="shared" si="43"/>
        <v>documentary</v>
      </c>
      <c r="S356" s="8">
        <f t="shared" si="44"/>
        <v>42438.619456018518</v>
      </c>
      <c r="T356" s="8">
        <f t="shared" si="41"/>
        <v>42468.577789351846</v>
      </c>
      <c r="U356" s="7">
        <f t="shared" si="45"/>
        <v>29.958333333328483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40"/>
        <v>116.25714285714285</v>
      </c>
      <c r="P357" s="7">
        <f t="shared" si="46"/>
        <v>246.60606060606059</v>
      </c>
      <c r="Q357" s="9" t="str">
        <f t="shared" si="42"/>
        <v>film &amp; video</v>
      </c>
      <c r="R357" s="10" t="str">
        <f t="shared" si="43"/>
        <v>documentary</v>
      </c>
      <c r="S357" s="8">
        <f t="shared" si="44"/>
        <v>41943.0855787037</v>
      </c>
      <c r="T357" s="8">
        <f t="shared" si="41"/>
        <v>41974.127245370364</v>
      </c>
      <c r="U357" s="7">
        <f t="shared" si="45"/>
        <v>31.041666666664241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40"/>
        <v>102.69240000000001</v>
      </c>
      <c r="P358" s="7">
        <f t="shared" si="46"/>
        <v>79.401340206185566</v>
      </c>
      <c r="Q358" s="9" t="str">
        <f t="shared" si="42"/>
        <v>film &amp; video</v>
      </c>
      <c r="R358" s="10" t="str">
        <f t="shared" si="43"/>
        <v>documentary</v>
      </c>
      <c r="S358" s="8">
        <f t="shared" si="44"/>
        <v>42415.594826388886</v>
      </c>
      <c r="T358" s="8">
        <f t="shared" si="41"/>
        <v>42445.553159722222</v>
      </c>
      <c r="U358" s="7">
        <f t="shared" si="45"/>
        <v>29.958333333335759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40"/>
        <v>174</v>
      </c>
      <c r="P359" s="7">
        <f t="shared" si="46"/>
        <v>86.138613861386133</v>
      </c>
      <c r="Q359" s="9" t="str">
        <f t="shared" si="42"/>
        <v>film &amp; video</v>
      </c>
      <c r="R359" s="10" t="str">
        <f t="shared" si="43"/>
        <v>documentary</v>
      </c>
      <c r="S359" s="8">
        <f t="shared" si="44"/>
        <v>42078.01385416666</v>
      </c>
      <c r="T359" s="8">
        <f t="shared" si="41"/>
        <v>42118.01385416666</v>
      </c>
      <c r="U359" s="7">
        <f t="shared" si="45"/>
        <v>40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40"/>
        <v>103.08799999999999</v>
      </c>
      <c r="P360" s="7">
        <f t="shared" si="46"/>
        <v>193.04868913857678</v>
      </c>
      <c r="Q360" s="9" t="str">
        <f t="shared" si="42"/>
        <v>film &amp; video</v>
      </c>
      <c r="R360" s="10" t="str">
        <f t="shared" si="43"/>
        <v>documentary</v>
      </c>
      <c r="S360" s="8">
        <f t="shared" si="44"/>
        <v>42507.651863425919</v>
      </c>
      <c r="T360" s="8">
        <f t="shared" si="41"/>
        <v>42536.416666666664</v>
      </c>
      <c r="U360" s="7">
        <f t="shared" si="45"/>
        <v>28.764803240745096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40"/>
        <v>104.85537190082644</v>
      </c>
      <c r="P361" s="7">
        <f t="shared" si="46"/>
        <v>84.023178807947019</v>
      </c>
      <c r="Q361" s="9" t="str">
        <f t="shared" si="42"/>
        <v>film &amp; video</v>
      </c>
      <c r="R361" s="10" t="str">
        <f t="shared" si="43"/>
        <v>documentary</v>
      </c>
      <c r="S361" s="8">
        <f t="shared" si="44"/>
        <v>41934.86215277778</v>
      </c>
      <c r="T361" s="8">
        <f t="shared" si="41"/>
        <v>41957.008333333331</v>
      </c>
      <c r="U361" s="7">
        <f t="shared" si="45"/>
        <v>22.146180555551837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40"/>
        <v>101.375</v>
      </c>
      <c r="P362" s="7">
        <f t="shared" si="46"/>
        <v>139.82758620689654</v>
      </c>
      <c r="Q362" s="9" t="str">
        <f t="shared" si="42"/>
        <v>film &amp; video</v>
      </c>
      <c r="R362" s="10" t="str">
        <f t="shared" si="43"/>
        <v>documentary</v>
      </c>
      <c r="S362" s="8">
        <f t="shared" si="44"/>
        <v>42163.689583333333</v>
      </c>
      <c r="T362" s="8">
        <f t="shared" si="41"/>
        <v>42207.924305555549</v>
      </c>
      <c r="U362" s="7">
        <f t="shared" si="45"/>
        <v>44.234722222216078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40"/>
        <v>111.07699999999998</v>
      </c>
      <c r="P363" s="7">
        <f t="shared" si="46"/>
        <v>109.82189265536722</v>
      </c>
      <c r="Q363" s="9" t="str">
        <f t="shared" si="42"/>
        <v>film &amp; video</v>
      </c>
      <c r="R363" s="10" t="str">
        <f t="shared" si="43"/>
        <v>documentary</v>
      </c>
      <c r="S363" s="8">
        <f t="shared" si="44"/>
        <v>41935.792893518512</v>
      </c>
      <c r="T363" s="8">
        <f t="shared" si="41"/>
        <v>41965.834560185183</v>
      </c>
      <c r="U363" s="7">
        <f t="shared" si="45"/>
        <v>30.041666666671517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40"/>
        <v>124.15933781686498</v>
      </c>
      <c r="P364" s="7">
        <f t="shared" si="46"/>
        <v>139.53488372093022</v>
      </c>
      <c r="Q364" s="9" t="str">
        <f t="shared" si="42"/>
        <v>film &amp; video</v>
      </c>
      <c r="R364" s="10" t="str">
        <f t="shared" si="43"/>
        <v>documentary</v>
      </c>
      <c r="S364" s="8">
        <f t="shared" si="44"/>
        <v>41837.002210648148</v>
      </c>
      <c r="T364" s="8">
        <f t="shared" si="41"/>
        <v>41858.791666666664</v>
      </c>
      <c r="U364" s="7">
        <f t="shared" si="45"/>
        <v>21.789456018515921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40"/>
        <v>101.33333333333333</v>
      </c>
      <c r="P365" s="7">
        <f t="shared" si="46"/>
        <v>347.84615384615387</v>
      </c>
      <c r="Q365" s="9" t="str">
        <f t="shared" si="42"/>
        <v>film &amp; video</v>
      </c>
      <c r="R365" s="10" t="str">
        <f t="shared" si="43"/>
        <v>documentary</v>
      </c>
      <c r="S365" s="8">
        <f t="shared" si="44"/>
        <v>40255.53629629629</v>
      </c>
      <c r="T365" s="8">
        <f t="shared" si="41"/>
        <v>40300.598611111105</v>
      </c>
      <c r="U365" s="7">
        <f t="shared" si="45"/>
        <v>45.062314814815181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40"/>
        <v>110.16142857142857</v>
      </c>
      <c r="P366" s="7">
        <f t="shared" si="46"/>
        <v>68.24159292035398</v>
      </c>
      <c r="Q366" s="9" t="str">
        <f t="shared" si="42"/>
        <v>film &amp; video</v>
      </c>
      <c r="R366" s="10" t="str">
        <f t="shared" si="43"/>
        <v>documentary</v>
      </c>
      <c r="S366" s="8">
        <f t="shared" si="44"/>
        <v>41780.651296296295</v>
      </c>
      <c r="T366" s="8">
        <f t="shared" si="41"/>
        <v>41810.957638888889</v>
      </c>
      <c r="U366" s="7">
        <f t="shared" si="45"/>
        <v>30.306342592593865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40"/>
        <v>103.97333333333333</v>
      </c>
      <c r="P367" s="7">
        <f t="shared" si="46"/>
        <v>239.93846153846152</v>
      </c>
      <c r="Q367" s="9" t="str">
        <f t="shared" si="42"/>
        <v>film &amp; video</v>
      </c>
      <c r="R367" s="10" t="str">
        <f t="shared" si="43"/>
        <v>documentary</v>
      </c>
      <c r="S367" s="8">
        <f t="shared" si="44"/>
        <v>41668.398136574069</v>
      </c>
      <c r="T367" s="8">
        <f t="shared" si="41"/>
        <v>41698.398136574069</v>
      </c>
      <c r="U367" s="7">
        <f t="shared" si="45"/>
        <v>30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40"/>
        <v>101.31578947368421</v>
      </c>
      <c r="P368" s="7">
        <f t="shared" si="46"/>
        <v>287.31343283582089</v>
      </c>
      <c r="Q368" s="9" t="str">
        <f t="shared" si="42"/>
        <v>film &amp; video</v>
      </c>
      <c r="R368" s="10" t="str">
        <f t="shared" si="43"/>
        <v>documentary</v>
      </c>
      <c r="S368" s="8">
        <f t="shared" si="44"/>
        <v>41019.584699074076</v>
      </c>
      <c r="T368" s="8">
        <f t="shared" si="41"/>
        <v>41049.584699074076</v>
      </c>
      <c r="U368" s="7">
        <f t="shared" si="45"/>
        <v>30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40"/>
        <v>103.3501</v>
      </c>
      <c r="P369" s="7">
        <f t="shared" ref="P369:P400" si="47">E369/L369</f>
        <v>86.84882352941176</v>
      </c>
      <c r="Q369" s="9" t="str">
        <f t="shared" si="42"/>
        <v>film &amp; video</v>
      </c>
      <c r="R369" s="10" t="str">
        <f t="shared" si="43"/>
        <v>documentary</v>
      </c>
      <c r="S369" s="8">
        <f t="shared" si="44"/>
        <v>41355.368958333333</v>
      </c>
      <c r="T369" s="8">
        <f t="shared" si="41"/>
        <v>41394.999305555553</v>
      </c>
      <c r="U369" s="7">
        <f t="shared" si="45"/>
        <v>39.630347222220735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40"/>
        <v>104.11199999999999</v>
      </c>
      <c r="P370" s="7">
        <f t="shared" si="47"/>
        <v>81.84905660377359</v>
      </c>
      <c r="Q370" s="9" t="str">
        <f t="shared" si="42"/>
        <v>film &amp; video</v>
      </c>
      <c r="R370" s="10" t="str">
        <f t="shared" si="43"/>
        <v>documentary</v>
      </c>
      <c r="S370" s="8">
        <f t="shared" si="44"/>
        <v>42043.397245370368</v>
      </c>
      <c r="T370" s="8">
        <f t="shared" si="41"/>
        <v>42078.355578703697</v>
      </c>
      <c r="U370" s="7">
        <f t="shared" si="45"/>
        <v>34.958333333328483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40"/>
        <v>110.15569230769231</v>
      </c>
      <c r="P371" s="7">
        <f t="shared" si="47"/>
        <v>42.874970059880241</v>
      </c>
      <c r="Q371" s="9" t="str">
        <f t="shared" si="42"/>
        <v>film &amp; video</v>
      </c>
      <c r="R371" s="10" t="str">
        <f t="shared" si="43"/>
        <v>documentary</v>
      </c>
      <c r="S371" s="8">
        <f t="shared" si="44"/>
        <v>40893.3433912037</v>
      </c>
      <c r="T371" s="8">
        <f t="shared" si="41"/>
        <v>40923.3433912037</v>
      </c>
      <c r="U371" s="7">
        <f t="shared" si="45"/>
        <v>30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40"/>
        <v>122.02</v>
      </c>
      <c r="P372" s="7">
        <f t="shared" si="47"/>
        <v>709.41860465116281</v>
      </c>
      <c r="Q372" s="9" t="str">
        <f t="shared" si="42"/>
        <v>film &amp; video</v>
      </c>
      <c r="R372" s="10" t="str">
        <f t="shared" si="43"/>
        <v>documentary</v>
      </c>
      <c r="S372" s="8">
        <f t="shared" si="44"/>
        <v>42711.586805555555</v>
      </c>
      <c r="T372" s="8">
        <f t="shared" si="41"/>
        <v>42741.586805555555</v>
      </c>
      <c r="U372" s="7">
        <f t="shared" si="45"/>
        <v>30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40"/>
        <v>114.16866666666667</v>
      </c>
      <c r="P373" s="7">
        <f t="shared" si="47"/>
        <v>161.25517890772127</v>
      </c>
      <c r="Q373" s="9" t="str">
        <f t="shared" si="42"/>
        <v>film &amp; video</v>
      </c>
      <c r="R373" s="10" t="str">
        <f t="shared" si="43"/>
        <v>documentary</v>
      </c>
      <c r="S373" s="8">
        <f t="shared" si="44"/>
        <v>41261.559479166666</v>
      </c>
      <c r="T373" s="8">
        <f t="shared" si="41"/>
        <v>41306.559479166666</v>
      </c>
      <c r="U373" s="7">
        <f t="shared" si="45"/>
        <v>45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40"/>
        <v>125.33333333333333</v>
      </c>
      <c r="P374" s="7">
        <f t="shared" si="47"/>
        <v>41.777777777777779</v>
      </c>
      <c r="Q374" s="9" t="str">
        <f t="shared" si="42"/>
        <v>film &amp; video</v>
      </c>
      <c r="R374" s="10" t="str">
        <f t="shared" si="43"/>
        <v>documentary</v>
      </c>
      <c r="S374" s="8">
        <f t="shared" si="44"/>
        <v>42425.368564814817</v>
      </c>
      <c r="T374" s="8">
        <f t="shared" si="41"/>
        <v>42465.458333333336</v>
      </c>
      <c r="U374" s="7">
        <f t="shared" si="45"/>
        <v>40.089768518519122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40"/>
        <v>106.66666666666667</v>
      </c>
      <c r="P375" s="7">
        <f t="shared" si="47"/>
        <v>89.887640449438209</v>
      </c>
      <c r="Q375" s="9" t="str">
        <f t="shared" si="42"/>
        <v>film &amp; video</v>
      </c>
      <c r="R375" s="10" t="str">
        <f t="shared" si="43"/>
        <v>documentary</v>
      </c>
      <c r="S375" s="8">
        <f t="shared" si="44"/>
        <v>41078.703680555554</v>
      </c>
      <c r="T375" s="8">
        <f t="shared" si="41"/>
        <v>41108.703680555554</v>
      </c>
      <c r="U375" s="7">
        <f t="shared" si="45"/>
        <v>30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40"/>
        <v>130.65</v>
      </c>
      <c r="P376" s="7">
        <f t="shared" si="47"/>
        <v>45.051724137931032</v>
      </c>
      <c r="Q376" s="9" t="str">
        <f t="shared" si="42"/>
        <v>film &amp; video</v>
      </c>
      <c r="R376" s="10" t="str">
        <f t="shared" si="43"/>
        <v>documentary</v>
      </c>
      <c r="S376" s="8">
        <f t="shared" si="44"/>
        <v>40757.680914351848</v>
      </c>
      <c r="T376" s="8">
        <f t="shared" si="41"/>
        <v>40802.680914351848</v>
      </c>
      <c r="U376" s="7">
        <f t="shared" si="45"/>
        <v>45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40"/>
        <v>120</v>
      </c>
      <c r="P377" s="7">
        <f t="shared" si="47"/>
        <v>42.857142857142854</v>
      </c>
      <c r="Q377" s="9" t="str">
        <f t="shared" si="42"/>
        <v>film &amp; video</v>
      </c>
      <c r="R377" s="10" t="str">
        <f t="shared" si="43"/>
        <v>documentary</v>
      </c>
      <c r="S377" s="8">
        <f t="shared" si="44"/>
        <v>41657.77674768518</v>
      </c>
      <c r="T377" s="8">
        <f t="shared" si="41"/>
        <v>41699.512499999997</v>
      </c>
      <c r="U377" s="7">
        <f t="shared" si="45"/>
        <v>41.735752314816636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40"/>
        <v>105.95918367346938</v>
      </c>
      <c r="P378" s="7">
        <f t="shared" si="47"/>
        <v>54.083333333333336</v>
      </c>
      <c r="Q378" s="9" t="str">
        <f t="shared" si="42"/>
        <v>film &amp; video</v>
      </c>
      <c r="R378" s="10" t="str">
        <f t="shared" si="43"/>
        <v>documentary</v>
      </c>
      <c r="S378" s="8">
        <f t="shared" si="44"/>
        <v>42576.244398148141</v>
      </c>
      <c r="T378" s="8">
        <f t="shared" si="41"/>
        <v>42607.244398148141</v>
      </c>
      <c r="U378" s="7">
        <f t="shared" si="45"/>
        <v>31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40"/>
        <v>114.4</v>
      </c>
      <c r="P379" s="7">
        <f t="shared" si="47"/>
        <v>103.21804511278195</v>
      </c>
      <c r="Q379" s="9" t="str">
        <f t="shared" si="42"/>
        <v>film &amp; video</v>
      </c>
      <c r="R379" s="10" t="str">
        <f t="shared" si="43"/>
        <v>documentary</v>
      </c>
      <c r="S379" s="8">
        <f t="shared" si="44"/>
        <v>42292.042453703696</v>
      </c>
      <c r="T379" s="8">
        <f t="shared" si="41"/>
        <v>42322.084027777775</v>
      </c>
      <c r="U379" s="7">
        <f t="shared" si="45"/>
        <v>30.041574074079108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40"/>
        <v>111.76666666666667</v>
      </c>
      <c r="P380" s="7">
        <f t="shared" si="47"/>
        <v>40.397590361445786</v>
      </c>
      <c r="Q380" s="9" t="str">
        <f t="shared" si="42"/>
        <v>film &amp; video</v>
      </c>
      <c r="R380" s="10" t="str">
        <f t="shared" si="43"/>
        <v>documentary</v>
      </c>
      <c r="S380" s="8">
        <f t="shared" si="44"/>
        <v>42370.363518518519</v>
      </c>
      <c r="T380" s="8">
        <f t="shared" si="41"/>
        <v>42394.786111111105</v>
      </c>
      <c r="U380" s="7">
        <f t="shared" si="45"/>
        <v>24.422592592585715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40"/>
        <v>116.08</v>
      </c>
      <c r="P381" s="7">
        <f t="shared" si="47"/>
        <v>116.85906040268456</v>
      </c>
      <c r="Q381" s="9" t="str">
        <f t="shared" si="42"/>
        <v>film &amp; video</v>
      </c>
      <c r="R381" s="10" t="str">
        <f t="shared" si="43"/>
        <v>documentary</v>
      </c>
      <c r="S381" s="8">
        <f t="shared" si="44"/>
        <v>40987.479999999996</v>
      </c>
      <c r="T381" s="8">
        <f t="shared" si="41"/>
        <v>41032.479999999996</v>
      </c>
      <c r="U381" s="7">
        <f t="shared" si="45"/>
        <v>45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40"/>
        <v>141.5</v>
      </c>
      <c r="P382" s="7">
        <f t="shared" si="47"/>
        <v>115.51020408163265</v>
      </c>
      <c r="Q382" s="9" t="str">
        <f t="shared" si="42"/>
        <v>film &amp; video</v>
      </c>
      <c r="R382" s="10" t="str">
        <f t="shared" si="43"/>
        <v>documentary</v>
      </c>
      <c r="S382" s="8">
        <f t="shared" si="44"/>
        <v>42367.511481481481</v>
      </c>
      <c r="T382" s="8">
        <f t="shared" si="41"/>
        <v>42392.511481481481</v>
      </c>
      <c r="U382" s="7">
        <f t="shared" si="45"/>
        <v>25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40"/>
        <v>104.73</v>
      </c>
      <c r="P383" s="7">
        <f t="shared" si="47"/>
        <v>104.31274900398407</v>
      </c>
      <c r="Q383" s="9" t="str">
        <f t="shared" si="42"/>
        <v>film &amp; video</v>
      </c>
      <c r="R383" s="10" t="str">
        <f t="shared" si="43"/>
        <v>documentary</v>
      </c>
      <c r="S383" s="8">
        <f t="shared" si="44"/>
        <v>41085.48978009259</v>
      </c>
      <c r="T383" s="8">
        <f t="shared" si="41"/>
        <v>41120</v>
      </c>
      <c r="U383" s="7">
        <f t="shared" si="45"/>
        <v>34.510219907409919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40"/>
        <v>255.83333333333334</v>
      </c>
      <c r="P384" s="7">
        <f t="shared" si="47"/>
        <v>69.772727272727266</v>
      </c>
      <c r="Q384" s="9" t="str">
        <f t="shared" si="42"/>
        <v>film &amp; video</v>
      </c>
      <c r="R384" s="10" t="str">
        <f t="shared" si="43"/>
        <v>documentary</v>
      </c>
      <c r="S384" s="8">
        <f t="shared" si="44"/>
        <v>41144.501157407409</v>
      </c>
      <c r="T384" s="8">
        <f t="shared" si="41"/>
        <v>41158.501157407409</v>
      </c>
      <c r="U384" s="7">
        <f t="shared" si="45"/>
        <v>14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40"/>
        <v>206.70670670670671</v>
      </c>
      <c r="P385" s="7">
        <f t="shared" si="47"/>
        <v>43.020833333333336</v>
      </c>
      <c r="Q385" s="9" t="str">
        <f t="shared" si="42"/>
        <v>film &amp; video</v>
      </c>
      <c r="R385" s="10" t="str">
        <f t="shared" si="43"/>
        <v>documentary</v>
      </c>
      <c r="S385" s="8">
        <f t="shared" si="44"/>
        <v>41754.90924768518</v>
      </c>
      <c r="T385" s="8">
        <f t="shared" si="41"/>
        <v>41777.90924768518</v>
      </c>
      <c r="U385" s="7">
        <f t="shared" si="45"/>
        <v>23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48">E386*100/D386</f>
        <v>112.105</v>
      </c>
      <c r="P386" s="7">
        <f t="shared" si="47"/>
        <v>58.540469973890339</v>
      </c>
      <c r="Q386" s="9" t="str">
        <f t="shared" si="42"/>
        <v>film &amp; video</v>
      </c>
      <c r="R386" s="10" t="str">
        <f t="shared" si="43"/>
        <v>documentary</v>
      </c>
      <c r="S386" s="8">
        <f t="shared" si="44"/>
        <v>41980.573460648149</v>
      </c>
      <c r="T386" s="8">
        <f t="shared" ref="T386:T449" si="49">(I386/86400)+25569+(-5/24)</f>
        <v>42010.573460648149</v>
      </c>
      <c r="U386" s="7">
        <f t="shared" si="45"/>
        <v>30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48"/>
        <v>105.982</v>
      </c>
      <c r="P387" s="7">
        <f t="shared" si="47"/>
        <v>111.79535864978902</v>
      </c>
      <c r="Q387" s="9" t="str">
        <f t="shared" ref="Q387:Q450" si="50">LEFT(N387, SEARCH("/",N387,1)-1)</f>
        <v>film &amp; video</v>
      </c>
      <c r="R387" s="10" t="str">
        <f t="shared" ref="R387:R450" si="51">RIGHT(N387,LEN(N387)-FIND("/",N387))</f>
        <v>documentary</v>
      </c>
      <c r="S387" s="8">
        <f t="shared" ref="S387:S450" si="52">(J387/86400)+25569+(-5/24)</f>
        <v>41934.376168981478</v>
      </c>
      <c r="T387" s="8">
        <f t="shared" si="49"/>
        <v>41964.41783564815</v>
      </c>
      <c r="U387" s="7">
        <f t="shared" ref="U387:U450" si="53">T387-S387</f>
        <v>30.041666666671517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48"/>
        <v>100.16666666666667</v>
      </c>
      <c r="P388" s="7">
        <f t="shared" si="47"/>
        <v>46.230769230769234</v>
      </c>
      <c r="Q388" s="9" t="str">
        <f t="shared" si="50"/>
        <v>film &amp; video</v>
      </c>
      <c r="R388" s="10" t="str">
        <f t="shared" si="51"/>
        <v>documentary</v>
      </c>
      <c r="S388" s="8">
        <f t="shared" si="52"/>
        <v>42211.742951388886</v>
      </c>
      <c r="T388" s="8">
        <f t="shared" si="49"/>
        <v>42226.742951388886</v>
      </c>
      <c r="U388" s="7">
        <f t="shared" si="53"/>
        <v>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48"/>
        <v>213.98947368421054</v>
      </c>
      <c r="P389" s="7">
        <f t="shared" si="47"/>
        <v>144.69039145907473</v>
      </c>
      <c r="Q389" s="9" t="str">
        <f t="shared" si="50"/>
        <v>film &amp; video</v>
      </c>
      <c r="R389" s="10" t="str">
        <f t="shared" si="51"/>
        <v>documentary</v>
      </c>
      <c r="S389" s="8">
        <f t="shared" si="52"/>
        <v>42200.468263888884</v>
      </c>
      <c r="T389" s="8">
        <f t="shared" si="49"/>
        <v>42231.041666666664</v>
      </c>
      <c r="U389" s="7">
        <f t="shared" si="53"/>
        <v>30.573402777779847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48"/>
        <v>126.16</v>
      </c>
      <c r="P390" s="7">
        <f t="shared" si="47"/>
        <v>88.845070422535215</v>
      </c>
      <c r="Q390" s="9" t="str">
        <f t="shared" si="50"/>
        <v>film &amp; video</v>
      </c>
      <c r="R390" s="10" t="str">
        <f t="shared" si="51"/>
        <v>documentary</v>
      </c>
      <c r="S390" s="8">
        <f t="shared" si="52"/>
        <v>42548.86782407407</v>
      </c>
      <c r="T390" s="8">
        <f t="shared" si="49"/>
        <v>42578.86782407407</v>
      </c>
      <c r="U390" s="7">
        <f t="shared" si="53"/>
        <v>30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48"/>
        <v>181.53547058823528</v>
      </c>
      <c r="P391" s="7">
        <f t="shared" si="47"/>
        <v>81.75107284768211</v>
      </c>
      <c r="Q391" s="9" t="str">
        <f t="shared" si="50"/>
        <v>film &amp; video</v>
      </c>
      <c r="R391" s="10" t="str">
        <f t="shared" si="51"/>
        <v>documentary</v>
      </c>
      <c r="S391" s="8">
        <f t="shared" si="52"/>
        <v>41673.854745370372</v>
      </c>
      <c r="T391" s="8">
        <f t="shared" si="49"/>
        <v>41705.749305555553</v>
      </c>
      <c r="U391" s="7">
        <f t="shared" si="53"/>
        <v>31.894560185181035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48"/>
        <v>100</v>
      </c>
      <c r="P392" s="7">
        <f t="shared" si="47"/>
        <v>71.428571428571431</v>
      </c>
      <c r="Q392" s="9" t="str">
        <f t="shared" si="50"/>
        <v>film &amp; video</v>
      </c>
      <c r="R392" s="10" t="str">
        <f t="shared" si="51"/>
        <v>documentary</v>
      </c>
      <c r="S392" s="8">
        <f t="shared" si="52"/>
        <v>42111.828379629624</v>
      </c>
      <c r="T392" s="8">
        <f t="shared" si="49"/>
        <v>42131.828379629624</v>
      </c>
      <c r="U392" s="7">
        <f t="shared" si="53"/>
        <v>20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48"/>
        <v>100.61</v>
      </c>
      <c r="P393" s="7">
        <f t="shared" si="47"/>
        <v>104.25906735751295</v>
      </c>
      <c r="Q393" s="9" t="str">
        <f t="shared" si="50"/>
        <v>film &amp; video</v>
      </c>
      <c r="R393" s="10" t="str">
        <f t="shared" si="51"/>
        <v>documentary</v>
      </c>
      <c r="S393" s="8">
        <f t="shared" si="52"/>
        <v>40864.833923611106</v>
      </c>
      <c r="T393" s="8">
        <f t="shared" si="49"/>
        <v>40894.832638888889</v>
      </c>
      <c r="U393" s="7">
        <f t="shared" si="53"/>
        <v>29.998715277783049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48"/>
        <v>100.9027027027027</v>
      </c>
      <c r="P394" s="7">
        <f t="shared" si="47"/>
        <v>90.616504854368927</v>
      </c>
      <c r="Q394" s="9" t="str">
        <f t="shared" si="50"/>
        <v>film &amp; video</v>
      </c>
      <c r="R394" s="10" t="str">
        <f t="shared" si="51"/>
        <v>documentary</v>
      </c>
      <c r="S394" s="8">
        <f t="shared" si="52"/>
        <v>40763.508923611109</v>
      </c>
      <c r="T394" s="8">
        <f t="shared" si="49"/>
        <v>40793.916666666664</v>
      </c>
      <c r="U394" s="7">
        <f t="shared" si="53"/>
        <v>30.407743055555329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48"/>
        <v>110.446</v>
      </c>
      <c r="P395" s="7">
        <f t="shared" si="47"/>
        <v>157.33048433048432</v>
      </c>
      <c r="Q395" s="9" t="str">
        <f t="shared" si="50"/>
        <v>film &amp; video</v>
      </c>
      <c r="R395" s="10" t="str">
        <f t="shared" si="51"/>
        <v>documentary</v>
      </c>
      <c r="S395" s="8">
        <f t="shared" si="52"/>
        <v>41526.500601851847</v>
      </c>
      <c r="T395" s="8">
        <f t="shared" si="49"/>
        <v>41557.500601851847</v>
      </c>
      <c r="U395" s="7">
        <f t="shared" si="53"/>
        <v>31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48"/>
        <v>111.8936170212766</v>
      </c>
      <c r="P396" s="7">
        <f t="shared" si="47"/>
        <v>105.18</v>
      </c>
      <c r="Q396" s="9" t="str">
        <f t="shared" si="50"/>
        <v>film &amp; video</v>
      </c>
      <c r="R396" s="10" t="str">
        <f t="shared" si="51"/>
        <v>documentary</v>
      </c>
      <c r="S396" s="8">
        <f t="shared" si="52"/>
        <v>42417.60974537037</v>
      </c>
      <c r="T396" s="8">
        <f t="shared" si="49"/>
        <v>42477.568078703705</v>
      </c>
      <c r="U396" s="7">
        <f t="shared" si="53"/>
        <v>59.958333333335759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48"/>
        <v>108.0445</v>
      </c>
      <c r="P397" s="7">
        <f t="shared" si="47"/>
        <v>58.719836956521746</v>
      </c>
      <c r="Q397" s="9" t="str">
        <f t="shared" si="50"/>
        <v>film &amp; video</v>
      </c>
      <c r="R397" s="10" t="str">
        <f t="shared" si="51"/>
        <v>documentary</v>
      </c>
      <c r="S397" s="8">
        <f t="shared" si="52"/>
        <v>40990.700925925921</v>
      </c>
      <c r="T397" s="8">
        <f t="shared" si="49"/>
        <v>41026.688888888886</v>
      </c>
      <c r="U397" s="7">
        <f t="shared" si="53"/>
        <v>35.987962962964957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48"/>
        <v>106.66666666666667</v>
      </c>
      <c r="P398" s="7">
        <f t="shared" si="47"/>
        <v>81.632653061224488</v>
      </c>
      <c r="Q398" s="9" t="str">
        <f t="shared" si="50"/>
        <v>film &amp; video</v>
      </c>
      <c r="R398" s="10" t="str">
        <f t="shared" si="51"/>
        <v>documentary</v>
      </c>
      <c r="S398" s="8">
        <f t="shared" si="52"/>
        <v>41082.356550925928</v>
      </c>
      <c r="T398" s="8">
        <f t="shared" si="49"/>
        <v>41097.356550925928</v>
      </c>
      <c r="U398" s="7">
        <f t="shared" si="53"/>
        <v>15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48"/>
        <v>103.90027322404372</v>
      </c>
      <c r="P399" s="7">
        <f t="shared" si="47"/>
        <v>56.460043668122275</v>
      </c>
      <c r="Q399" s="9" t="str">
        <f t="shared" si="50"/>
        <v>film &amp; video</v>
      </c>
      <c r="R399" s="10" t="str">
        <f t="shared" si="51"/>
        <v>documentary</v>
      </c>
      <c r="S399" s="8">
        <f t="shared" si="52"/>
        <v>40379.568101851852</v>
      </c>
      <c r="T399" s="8">
        <f t="shared" si="49"/>
        <v>40421.947222222218</v>
      </c>
      <c r="U399" s="7">
        <f t="shared" si="53"/>
        <v>42.379120370365854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48"/>
        <v>125.16</v>
      </c>
      <c r="P400" s="7">
        <f t="shared" si="47"/>
        <v>140.1044776119403</v>
      </c>
      <c r="Q400" s="9" t="str">
        <f t="shared" si="50"/>
        <v>film &amp; video</v>
      </c>
      <c r="R400" s="10" t="str">
        <f t="shared" si="51"/>
        <v>documentary</v>
      </c>
      <c r="S400" s="8">
        <f t="shared" si="52"/>
        <v>42078.584791666661</v>
      </c>
      <c r="T400" s="8">
        <f t="shared" si="49"/>
        <v>42123.584791666661</v>
      </c>
      <c r="U400" s="7">
        <f t="shared" si="53"/>
        <v>45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48"/>
        <v>106.80500000000001</v>
      </c>
      <c r="P401" s="7">
        <f t="shared" ref="P401:P428" si="54">E401/L401</f>
        <v>224.85263157894738</v>
      </c>
      <c r="Q401" s="9" t="str">
        <f t="shared" si="50"/>
        <v>film &amp; video</v>
      </c>
      <c r="R401" s="10" t="str">
        <f t="shared" si="51"/>
        <v>documentary</v>
      </c>
      <c r="S401" s="8">
        <f t="shared" si="52"/>
        <v>42687.667442129627</v>
      </c>
      <c r="T401" s="8">
        <f t="shared" si="49"/>
        <v>42718.291666666664</v>
      </c>
      <c r="U401" s="7">
        <f t="shared" si="53"/>
        <v>30.624224537037662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48"/>
        <v>112.30249999999999</v>
      </c>
      <c r="P402" s="7">
        <f t="shared" si="54"/>
        <v>181.13306451612902</v>
      </c>
      <c r="Q402" s="9" t="str">
        <f t="shared" si="50"/>
        <v>film &amp; video</v>
      </c>
      <c r="R402" s="10" t="str">
        <f t="shared" si="51"/>
        <v>documentary</v>
      </c>
      <c r="S402" s="8">
        <f t="shared" si="52"/>
        <v>41745.427627314813</v>
      </c>
      <c r="T402" s="8">
        <f t="shared" si="49"/>
        <v>41775.9375</v>
      </c>
      <c r="U402" s="7">
        <f t="shared" si="53"/>
        <v>30.509872685186565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48"/>
        <v>103.812</v>
      </c>
      <c r="P403" s="7">
        <f t="shared" si="54"/>
        <v>711.04109589041093</v>
      </c>
      <c r="Q403" s="9" t="str">
        <f t="shared" si="50"/>
        <v>film &amp; video</v>
      </c>
      <c r="R403" s="10" t="str">
        <f t="shared" si="51"/>
        <v>documentary</v>
      </c>
      <c r="S403" s="8">
        <f t="shared" si="52"/>
        <v>40732.633912037032</v>
      </c>
      <c r="T403" s="8">
        <f t="shared" si="49"/>
        <v>40762.633912037032</v>
      </c>
      <c r="U403" s="7">
        <f t="shared" si="53"/>
        <v>30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48"/>
        <v>141.65</v>
      </c>
      <c r="P404" s="7">
        <f t="shared" si="54"/>
        <v>65.883720930232556</v>
      </c>
      <c r="Q404" s="9" t="str">
        <f t="shared" si="50"/>
        <v>film &amp; video</v>
      </c>
      <c r="R404" s="10" t="str">
        <f t="shared" si="51"/>
        <v>documentary</v>
      </c>
      <c r="S404" s="8">
        <f t="shared" si="52"/>
        <v>42292.331215277773</v>
      </c>
      <c r="T404" s="8">
        <f t="shared" si="49"/>
        <v>42313.372881944444</v>
      </c>
      <c r="U404" s="7">
        <f t="shared" si="53"/>
        <v>21.041666666671517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48"/>
        <v>105.26</v>
      </c>
      <c r="P405" s="7">
        <f t="shared" si="54"/>
        <v>75.185714285714283</v>
      </c>
      <c r="Q405" s="9" t="str">
        <f t="shared" si="50"/>
        <v>film &amp; video</v>
      </c>
      <c r="R405" s="10" t="str">
        <f t="shared" si="51"/>
        <v>documentary</v>
      </c>
      <c r="S405" s="8">
        <f t="shared" si="52"/>
        <v>40718.102326388886</v>
      </c>
      <c r="T405" s="8">
        <f t="shared" si="49"/>
        <v>40765.088888888888</v>
      </c>
      <c r="U405" s="7">
        <f t="shared" si="53"/>
        <v>46.986562500002037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48"/>
        <v>103.09142857142857</v>
      </c>
      <c r="P406" s="7">
        <f t="shared" si="54"/>
        <v>133.14391143911439</v>
      </c>
      <c r="Q406" s="9" t="str">
        <f t="shared" si="50"/>
        <v>film &amp; video</v>
      </c>
      <c r="R406" s="10" t="str">
        <f t="shared" si="51"/>
        <v>documentary</v>
      </c>
      <c r="S406" s="8">
        <f t="shared" si="52"/>
        <v>41646.419699074067</v>
      </c>
      <c r="T406" s="8">
        <f t="shared" si="49"/>
        <v>41675.75277777778</v>
      </c>
      <c r="U406" s="7">
        <f t="shared" si="53"/>
        <v>29.33307870371209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48"/>
        <v>107.65957446808511</v>
      </c>
      <c r="P407" s="7">
        <f t="shared" si="54"/>
        <v>55.2</v>
      </c>
      <c r="Q407" s="9" t="str">
        <f t="shared" si="50"/>
        <v>film &amp; video</v>
      </c>
      <c r="R407" s="10" t="str">
        <f t="shared" si="51"/>
        <v>documentary</v>
      </c>
      <c r="S407" s="8">
        <f t="shared" si="52"/>
        <v>41673.876608796294</v>
      </c>
      <c r="T407" s="8">
        <f t="shared" si="49"/>
        <v>41703.876608796294</v>
      </c>
      <c r="U407" s="7">
        <f t="shared" si="53"/>
        <v>30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48"/>
        <v>107.70464285714286</v>
      </c>
      <c r="P408" s="7">
        <f t="shared" si="54"/>
        <v>86.163714285714292</v>
      </c>
      <c r="Q408" s="9" t="str">
        <f t="shared" si="50"/>
        <v>film &amp; video</v>
      </c>
      <c r="R408" s="10" t="str">
        <f t="shared" si="51"/>
        <v>documentary</v>
      </c>
      <c r="S408" s="8">
        <f t="shared" si="52"/>
        <v>40637.95413194444</v>
      </c>
      <c r="T408" s="8">
        <f t="shared" si="49"/>
        <v>40672.040972222218</v>
      </c>
      <c r="U408" s="7">
        <f t="shared" si="53"/>
        <v>34.08684027777781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48"/>
        <v>101.55</v>
      </c>
      <c r="P409" s="7">
        <f t="shared" si="54"/>
        <v>92.318181818181813</v>
      </c>
      <c r="Q409" s="9" t="str">
        <f t="shared" si="50"/>
        <v>film &amp; video</v>
      </c>
      <c r="R409" s="10" t="str">
        <f t="shared" si="51"/>
        <v>documentary</v>
      </c>
      <c r="S409" s="8">
        <f t="shared" si="52"/>
        <v>40806.662615740737</v>
      </c>
      <c r="T409" s="8">
        <f t="shared" si="49"/>
        <v>40866.704282407409</v>
      </c>
      <c r="U409" s="7">
        <f t="shared" si="53"/>
        <v>60.041666666671517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48"/>
        <v>101.43766666666667</v>
      </c>
      <c r="P410" s="7">
        <f t="shared" si="54"/>
        <v>160.16473684210527</v>
      </c>
      <c r="Q410" s="9" t="str">
        <f t="shared" si="50"/>
        <v>film &amp; video</v>
      </c>
      <c r="R410" s="10" t="str">
        <f t="shared" si="51"/>
        <v>documentary</v>
      </c>
      <c r="S410" s="8">
        <f t="shared" si="52"/>
        <v>41543.527662037035</v>
      </c>
      <c r="T410" s="8">
        <f t="shared" si="49"/>
        <v>41583.569328703699</v>
      </c>
      <c r="U410" s="7">
        <f t="shared" si="53"/>
        <v>40.041666666664241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48"/>
        <v>136.80000000000001</v>
      </c>
      <c r="P411" s="7">
        <f t="shared" si="54"/>
        <v>45.6</v>
      </c>
      <c r="Q411" s="9" t="str">
        <f t="shared" si="50"/>
        <v>film &amp; video</v>
      </c>
      <c r="R411" s="10" t="str">
        <f t="shared" si="51"/>
        <v>documentary</v>
      </c>
      <c r="S411" s="8">
        <f t="shared" si="52"/>
        <v>42543.654444444437</v>
      </c>
      <c r="T411" s="8">
        <f t="shared" si="49"/>
        <v>42573.654444444437</v>
      </c>
      <c r="U411" s="7">
        <f t="shared" si="53"/>
        <v>30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48"/>
        <v>128.30000000000001</v>
      </c>
      <c r="P412" s="7">
        <f t="shared" si="54"/>
        <v>183.28571428571428</v>
      </c>
      <c r="Q412" s="9" t="str">
        <f t="shared" si="50"/>
        <v>film &amp; video</v>
      </c>
      <c r="R412" s="10" t="str">
        <f t="shared" si="51"/>
        <v>documentary</v>
      </c>
      <c r="S412" s="8">
        <f t="shared" si="52"/>
        <v>42113.773113425923</v>
      </c>
      <c r="T412" s="8">
        <f t="shared" si="49"/>
        <v>42173.773113425923</v>
      </c>
      <c r="U412" s="7">
        <f t="shared" si="53"/>
        <v>60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48"/>
        <v>101.05</v>
      </c>
      <c r="P413" s="7">
        <f t="shared" si="54"/>
        <v>125.78838174273859</v>
      </c>
      <c r="Q413" s="9" t="str">
        <f t="shared" si="50"/>
        <v>film &amp; video</v>
      </c>
      <c r="R413" s="10" t="str">
        <f t="shared" si="51"/>
        <v>documentary</v>
      </c>
      <c r="S413" s="8">
        <f t="shared" si="52"/>
        <v>41597.967638888884</v>
      </c>
      <c r="T413" s="8">
        <f t="shared" si="49"/>
        <v>41630</v>
      </c>
      <c r="U413" s="7">
        <f t="shared" si="53"/>
        <v>32.032361111116188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48"/>
        <v>126.84</v>
      </c>
      <c r="P414" s="7">
        <f t="shared" si="54"/>
        <v>57.654545454545456</v>
      </c>
      <c r="Q414" s="9" t="str">
        <f t="shared" si="50"/>
        <v>film &amp; video</v>
      </c>
      <c r="R414" s="10" t="str">
        <f t="shared" si="51"/>
        <v>documentary</v>
      </c>
      <c r="S414" s="8">
        <f t="shared" si="52"/>
        <v>41099.534467592588</v>
      </c>
      <c r="T414" s="8">
        <f t="shared" si="49"/>
        <v>41115.534467592588</v>
      </c>
      <c r="U414" s="7">
        <f t="shared" si="53"/>
        <v>16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48"/>
        <v>105.0859375</v>
      </c>
      <c r="P415" s="7">
        <f t="shared" si="54"/>
        <v>78.660818713450297</v>
      </c>
      <c r="Q415" s="9" t="str">
        <f t="shared" si="50"/>
        <v>film &amp; video</v>
      </c>
      <c r="R415" s="10" t="str">
        <f t="shared" si="51"/>
        <v>documentary</v>
      </c>
      <c r="S415" s="8">
        <f t="shared" si="52"/>
        <v>41079.66910879629</v>
      </c>
      <c r="T415" s="8">
        <f t="shared" si="49"/>
        <v>41109.66910879629</v>
      </c>
      <c r="U415" s="7">
        <f t="shared" si="53"/>
        <v>30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48"/>
        <v>102.85405405405406</v>
      </c>
      <c r="P416" s="7">
        <f t="shared" si="54"/>
        <v>91.480769230769226</v>
      </c>
      <c r="Q416" s="9" t="str">
        <f t="shared" si="50"/>
        <v>film &amp; video</v>
      </c>
      <c r="R416" s="10" t="str">
        <f t="shared" si="51"/>
        <v>documentary</v>
      </c>
      <c r="S416" s="8">
        <f t="shared" si="52"/>
        <v>41528.85491898148</v>
      </c>
      <c r="T416" s="8">
        <f t="shared" si="49"/>
        <v>41558.85491898148</v>
      </c>
      <c r="U416" s="7">
        <f t="shared" si="53"/>
        <v>30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48"/>
        <v>102.14714285714285</v>
      </c>
      <c r="P417" s="7">
        <f t="shared" si="54"/>
        <v>68.09809523809524</v>
      </c>
      <c r="Q417" s="9" t="str">
        <f t="shared" si="50"/>
        <v>film &amp; video</v>
      </c>
      <c r="R417" s="10" t="str">
        <f t="shared" si="51"/>
        <v>documentary</v>
      </c>
      <c r="S417" s="8">
        <f t="shared" si="52"/>
        <v>41904.643541666665</v>
      </c>
      <c r="T417" s="8">
        <f t="shared" si="49"/>
        <v>41929.291666666664</v>
      </c>
      <c r="U417" s="7">
        <f t="shared" si="53"/>
        <v>24.648124999999709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48"/>
        <v>120.217</v>
      </c>
      <c r="P418" s="7">
        <f t="shared" si="54"/>
        <v>48.086800000000004</v>
      </c>
      <c r="Q418" s="9" t="str">
        <f t="shared" si="50"/>
        <v>film &amp; video</v>
      </c>
      <c r="R418" s="10" t="str">
        <f t="shared" si="51"/>
        <v>documentary</v>
      </c>
      <c r="S418" s="8">
        <f t="shared" si="52"/>
        <v>41648.187858796293</v>
      </c>
      <c r="T418" s="8">
        <f t="shared" si="49"/>
        <v>41678.187858796293</v>
      </c>
      <c r="U418" s="7">
        <f t="shared" si="53"/>
        <v>30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48"/>
        <v>100.24761904761905</v>
      </c>
      <c r="P419" s="7">
        <f t="shared" si="54"/>
        <v>202.42307692307693</v>
      </c>
      <c r="Q419" s="9" t="str">
        <f t="shared" si="50"/>
        <v>film &amp; video</v>
      </c>
      <c r="R419" s="10" t="str">
        <f t="shared" si="51"/>
        <v>documentary</v>
      </c>
      <c r="S419" s="8">
        <f t="shared" si="52"/>
        <v>41360.762268518512</v>
      </c>
      <c r="T419" s="8">
        <f t="shared" si="49"/>
        <v>41371.981249999997</v>
      </c>
      <c r="U419" s="7">
        <f t="shared" si="53"/>
        <v>11.218981481484661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48"/>
        <v>100.63392857142857</v>
      </c>
      <c r="P420" s="7">
        <f t="shared" si="54"/>
        <v>216.75</v>
      </c>
      <c r="Q420" s="9" t="str">
        <f t="shared" si="50"/>
        <v>film &amp; video</v>
      </c>
      <c r="R420" s="10" t="str">
        <f t="shared" si="51"/>
        <v>documentary</v>
      </c>
      <c r="S420" s="8">
        <f t="shared" si="52"/>
        <v>42178.07403935185</v>
      </c>
      <c r="T420" s="8">
        <f t="shared" si="49"/>
        <v>42208.07403935185</v>
      </c>
      <c r="U420" s="7">
        <f t="shared" si="53"/>
        <v>30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48"/>
        <v>100.4375</v>
      </c>
      <c r="P421" s="7">
        <f t="shared" si="54"/>
        <v>110.06849315068493</v>
      </c>
      <c r="Q421" s="9" t="str">
        <f t="shared" si="50"/>
        <v>film &amp; video</v>
      </c>
      <c r="R421" s="10" t="str">
        <f t="shared" si="51"/>
        <v>documentary</v>
      </c>
      <c r="S421" s="8">
        <f t="shared" si="52"/>
        <v>41394.634108796294</v>
      </c>
      <c r="T421" s="8">
        <f t="shared" si="49"/>
        <v>41454.634108796294</v>
      </c>
      <c r="U421" s="7">
        <f t="shared" si="53"/>
        <v>60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48"/>
        <v>0.43939393939393939</v>
      </c>
      <c r="P422" s="7">
        <f t="shared" si="54"/>
        <v>4.833333333333333</v>
      </c>
      <c r="Q422" s="9" t="str">
        <f t="shared" si="50"/>
        <v>film &amp; video</v>
      </c>
      <c r="R422" s="10" t="str">
        <f t="shared" si="51"/>
        <v>animation</v>
      </c>
      <c r="S422" s="8">
        <f t="shared" si="52"/>
        <v>41682.028136574074</v>
      </c>
      <c r="T422" s="8">
        <f t="shared" si="49"/>
        <v>41711.986469907402</v>
      </c>
      <c r="U422" s="7">
        <f t="shared" si="53"/>
        <v>29.958333333328483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48"/>
        <v>2.0066666666666668</v>
      </c>
      <c r="P423" s="7">
        <f t="shared" si="54"/>
        <v>50.166666666666664</v>
      </c>
      <c r="Q423" s="9" t="str">
        <f t="shared" si="50"/>
        <v>film &amp; video</v>
      </c>
      <c r="R423" s="10" t="str">
        <f t="shared" si="51"/>
        <v>animation</v>
      </c>
      <c r="S423" s="8">
        <f t="shared" si="52"/>
        <v>42177.283055555548</v>
      </c>
      <c r="T423" s="8">
        <f t="shared" si="49"/>
        <v>42237.283055555548</v>
      </c>
      <c r="U423" s="7">
        <f t="shared" si="53"/>
        <v>60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48"/>
        <v>1.075</v>
      </c>
      <c r="P424" s="7">
        <f t="shared" si="54"/>
        <v>35.833333333333336</v>
      </c>
      <c r="Q424" s="9" t="str">
        <f t="shared" si="50"/>
        <v>film &amp; video</v>
      </c>
      <c r="R424" s="10" t="str">
        <f t="shared" si="51"/>
        <v>animation</v>
      </c>
      <c r="S424" s="8">
        <f t="shared" si="52"/>
        <v>41863.052048611113</v>
      </c>
      <c r="T424" s="8">
        <f t="shared" si="49"/>
        <v>41893.052048611113</v>
      </c>
      <c r="U424" s="7">
        <f t="shared" si="53"/>
        <v>30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48"/>
        <v>0.76500000000000001</v>
      </c>
      <c r="P425" s="7">
        <f t="shared" si="54"/>
        <v>11.76923076923077</v>
      </c>
      <c r="Q425" s="9" t="str">
        <f t="shared" si="50"/>
        <v>film &amp; video</v>
      </c>
      <c r="R425" s="10" t="str">
        <f t="shared" si="51"/>
        <v>animation</v>
      </c>
      <c r="S425" s="8">
        <f t="shared" si="52"/>
        <v>41400.717939814815</v>
      </c>
      <c r="T425" s="8">
        <f t="shared" si="49"/>
        <v>41430.717939814815</v>
      </c>
      <c r="U425" s="7">
        <f t="shared" si="53"/>
        <v>30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48"/>
        <v>6.7966666666666669</v>
      </c>
      <c r="P426" s="7">
        <f t="shared" si="54"/>
        <v>40.78</v>
      </c>
      <c r="Q426" s="9" t="str">
        <f t="shared" si="50"/>
        <v>film &amp; video</v>
      </c>
      <c r="R426" s="10" t="str">
        <f t="shared" si="51"/>
        <v>animation</v>
      </c>
      <c r="S426" s="8">
        <f t="shared" si="52"/>
        <v>40934.167812499996</v>
      </c>
      <c r="T426" s="8">
        <f t="shared" si="49"/>
        <v>40994.126145833332</v>
      </c>
      <c r="U426" s="7">
        <f t="shared" si="53"/>
        <v>59.958333333335759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48"/>
        <v>1.2E-2</v>
      </c>
      <c r="P427" s="7">
        <f t="shared" si="54"/>
        <v>3</v>
      </c>
      <c r="Q427" s="9" t="str">
        <f t="shared" si="50"/>
        <v>film &amp; video</v>
      </c>
      <c r="R427" s="10" t="str">
        <f t="shared" si="51"/>
        <v>animation</v>
      </c>
      <c r="S427" s="8">
        <f t="shared" si="52"/>
        <v>42275.652824074066</v>
      </c>
      <c r="T427" s="8">
        <f t="shared" si="49"/>
        <v>42335.694490740738</v>
      </c>
      <c r="U427" s="7">
        <f t="shared" si="53"/>
        <v>60.041666666671517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48"/>
        <v>1.33</v>
      </c>
      <c r="P428" s="7">
        <f t="shared" si="54"/>
        <v>16.625</v>
      </c>
      <c r="Q428" s="9" t="str">
        <f t="shared" si="50"/>
        <v>film &amp; video</v>
      </c>
      <c r="R428" s="10" t="str">
        <f t="shared" si="51"/>
        <v>animation</v>
      </c>
      <c r="S428" s="8">
        <f t="shared" si="52"/>
        <v>42400.503634259258</v>
      </c>
      <c r="T428" s="8">
        <f t="shared" si="49"/>
        <v>42430.503634259258</v>
      </c>
      <c r="U428" s="7">
        <f t="shared" si="53"/>
        <v>30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48"/>
        <v>0</v>
      </c>
      <c r="P429" s="7">
        <f>IF(L429&gt;0, E429/L429,0)</f>
        <v>0</v>
      </c>
      <c r="Q429" s="9" t="str">
        <f t="shared" si="50"/>
        <v>film &amp; video</v>
      </c>
      <c r="R429" s="10" t="str">
        <f t="shared" si="51"/>
        <v>animation</v>
      </c>
      <c r="S429" s="8">
        <f t="shared" si="52"/>
        <v>42285.700694444444</v>
      </c>
      <c r="T429" s="8">
        <f t="shared" si="49"/>
        <v>42299.582638888889</v>
      </c>
      <c r="U429" s="7">
        <f t="shared" si="53"/>
        <v>13.881944444445253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48"/>
        <v>5.6333333333333337</v>
      </c>
      <c r="P430" s="7">
        <f>E430/L430</f>
        <v>52</v>
      </c>
      <c r="Q430" s="9" t="str">
        <f t="shared" si="50"/>
        <v>film &amp; video</v>
      </c>
      <c r="R430" s="10" t="str">
        <f t="shared" si="51"/>
        <v>animation</v>
      </c>
      <c r="S430" s="8">
        <f t="shared" si="52"/>
        <v>41778.558391203704</v>
      </c>
      <c r="T430" s="8">
        <f t="shared" si="49"/>
        <v>41806.708333333328</v>
      </c>
      <c r="U430" s="7">
        <f t="shared" si="53"/>
        <v>28.149942129624833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48"/>
        <v>0</v>
      </c>
      <c r="P431" s="7">
        <f>IF(L431&gt;0, E431/L431,0)</f>
        <v>0</v>
      </c>
      <c r="Q431" s="9" t="str">
        <f t="shared" si="50"/>
        <v>film &amp; video</v>
      </c>
      <c r="R431" s="10" t="str">
        <f t="shared" si="51"/>
        <v>animation</v>
      </c>
      <c r="S431" s="8">
        <f t="shared" si="52"/>
        <v>40070.693078703705</v>
      </c>
      <c r="T431" s="8">
        <f t="shared" si="49"/>
        <v>40143.999305555553</v>
      </c>
      <c r="U431" s="7">
        <f t="shared" si="53"/>
        <v>73.306226851847896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48"/>
        <v>2.4</v>
      </c>
      <c r="P432" s="7">
        <f>E432/L432</f>
        <v>4.8</v>
      </c>
      <c r="Q432" s="9" t="str">
        <f t="shared" si="50"/>
        <v>film &amp; video</v>
      </c>
      <c r="R432" s="10" t="str">
        <f t="shared" si="51"/>
        <v>animation</v>
      </c>
      <c r="S432" s="8">
        <f t="shared" si="52"/>
        <v>41512.898923611108</v>
      </c>
      <c r="T432" s="8">
        <f t="shared" si="49"/>
        <v>41527.898923611108</v>
      </c>
      <c r="U432" s="7">
        <f t="shared" si="53"/>
        <v>15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48"/>
        <v>13.833333333333334</v>
      </c>
      <c r="P433" s="7">
        <f>E433/L433</f>
        <v>51.875</v>
      </c>
      <c r="Q433" s="9" t="str">
        <f t="shared" si="50"/>
        <v>film &amp; video</v>
      </c>
      <c r="R433" s="10" t="str">
        <f t="shared" si="51"/>
        <v>animation</v>
      </c>
      <c r="S433" s="8">
        <f t="shared" si="52"/>
        <v>42526.662997685184</v>
      </c>
      <c r="T433" s="8">
        <f t="shared" si="49"/>
        <v>42556.662997685184</v>
      </c>
      <c r="U433" s="7">
        <f t="shared" si="53"/>
        <v>30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48"/>
        <v>9.5</v>
      </c>
      <c r="P434" s="7">
        <f>E434/L434</f>
        <v>71.25</v>
      </c>
      <c r="Q434" s="9" t="str">
        <f t="shared" si="50"/>
        <v>film &amp; video</v>
      </c>
      <c r="R434" s="10" t="str">
        <f t="shared" si="51"/>
        <v>animation</v>
      </c>
      <c r="S434" s="8">
        <f t="shared" si="52"/>
        <v>42238.51829861111</v>
      </c>
      <c r="T434" s="8">
        <f t="shared" si="49"/>
        <v>42298.51829861111</v>
      </c>
      <c r="U434" s="7">
        <f t="shared" si="53"/>
        <v>60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48"/>
        <v>0</v>
      </c>
      <c r="P435" s="7">
        <f>IF(L435&gt;0, E435/L435,0)</f>
        <v>0</v>
      </c>
      <c r="Q435" s="9" t="str">
        <f t="shared" si="50"/>
        <v>film &amp; video</v>
      </c>
      <c r="R435" s="10" t="str">
        <f t="shared" si="51"/>
        <v>animation</v>
      </c>
      <c r="S435" s="8">
        <f t="shared" si="52"/>
        <v>42228.421550925923</v>
      </c>
      <c r="T435" s="8">
        <f t="shared" si="49"/>
        <v>42288.421550925923</v>
      </c>
      <c r="U435" s="7">
        <f t="shared" si="53"/>
        <v>60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48"/>
        <v>5</v>
      </c>
      <c r="P436" s="7">
        <f>E436/L436</f>
        <v>62.5</v>
      </c>
      <c r="Q436" s="9" t="str">
        <f t="shared" si="50"/>
        <v>film &amp; video</v>
      </c>
      <c r="R436" s="10" t="str">
        <f t="shared" si="51"/>
        <v>animation</v>
      </c>
      <c r="S436" s="8">
        <f t="shared" si="52"/>
        <v>41576.626180555555</v>
      </c>
      <c r="T436" s="8">
        <f t="shared" si="49"/>
        <v>41609.667847222219</v>
      </c>
      <c r="U436" s="7">
        <f t="shared" si="53"/>
        <v>33.041666666664241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48"/>
        <v>2.7272727272727275E-3</v>
      </c>
      <c r="P437" s="7">
        <f>E437/L437</f>
        <v>1</v>
      </c>
      <c r="Q437" s="9" t="str">
        <f t="shared" si="50"/>
        <v>film &amp; video</v>
      </c>
      <c r="R437" s="10" t="str">
        <f t="shared" si="51"/>
        <v>animation</v>
      </c>
      <c r="S437" s="8">
        <f t="shared" si="52"/>
        <v>41500.539120370369</v>
      </c>
      <c r="T437" s="8">
        <f t="shared" si="49"/>
        <v>41530.539120370369</v>
      </c>
      <c r="U437" s="7">
        <f t="shared" si="53"/>
        <v>30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48"/>
        <v>0</v>
      </c>
      <c r="P438" s="7">
        <f>IF(L438&gt;0, E438/L438,0)</f>
        <v>0</v>
      </c>
      <c r="Q438" s="9" t="str">
        <f t="shared" si="50"/>
        <v>film &amp; video</v>
      </c>
      <c r="R438" s="10" t="str">
        <f t="shared" si="51"/>
        <v>animation</v>
      </c>
      <c r="S438" s="8">
        <f t="shared" si="52"/>
        <v>41456.154085648144</v>
      </c>
      <c r="T438" s="8">
        <f t="shared" si="49"/>
        <v>41486.154085648144</v>
      </c>
      <c r="U438" s="7">
        <f t="shared" si="53"/>
        <v>30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48"/>
        <v>0</v>
      </c>
      <c r="P439" s="7">
        <f>IF(L439&gt;0, E439/L439,0)</f>
        <v>0</v>
      </c>
      <c r="Q439" s="9" t="str">
        <f t="shared" si="50"/>
        <v>film &amp; video</v>
      </c>
      <c r="R439" s="10" t="str">
        <f t="shared" si="51"/>
        <v>animation</v>
      </c>
      <c r="S439" s="8">
        <f t="shared" si="52"/>
        <v>42591.110254629624</v>
      </c>
      <c r="T439" s="8">
        <f t="shared" si="49"/>
        <v>42651.110254629624</v>
      </c>
      <c r="U439" s="7">
        <f t="shared" si="53"/>
        <v>60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48"/>
        <v>9.3800000000000008</v>
      </c>
      <c r="P440" s="7">
        <f>E440/L440</f>
        <v>170.54545454545453</v>
      </c>
      <c r="Q440" s="9" t="str">
        <f t="shared" si="50"/>
        <v>film &amp; video</v>
      </c>
      <c r="R440" s="10" t="str">
        <f t="shared" si="51"/>
        <v>animation</v>
      </c>
      <c r="S440" s="8">
        <f t="shared" si="52"/>
        <v>42296.052754629629</v>
      </c>
      <c r="T440" s="8">
        <f t="shared" si="49"/>
        <v>42326.094421296293</v>
      </c>
      <c r="U440" s="7">
        <f t="shared" si="53"/>
        <v>30.041666666664241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48"/>
        <v>0</v>
      </c>
      <c r="P441" s="7">
        <f>IF(L441&gt;0, E441/L441,0)</f>
        <v>0</v>
      </c>
      <c r="Q441" s="9" t="str">
        <f t="shared" si="50"/>
        <v>film &amp; video</v>
      </c>
      <c r="R441" s="10" t="str">
        <f t="shared" si="51"/>
        <v>animation</v>
      </c>
      <c r="S441" s="8">
        <f t="shared" si="52"/>
        <v>41919.553449074076</v>
      </c>
      <c r="T441" s="8">
        <f t="shared" si="49"/>
        <v>41929.553449074076</v>
      </c>
      <c r="U441" s="7">
        <f t="shared" si="53"/>
        <v>10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48"/>
        <v>0.1</v>
      </c>
      <c r="P442" s="7">
        <f>E442/L442</f>
        <v>5</v>
      </c>
      <c r="Q442" s="9" t="str">
        <f t="shared" si="50"/>
        <v>film &amp; video</v>
      </c>
      <c r="R442" s="10" t="str">
        <f t="shared" si="51"/>
        <v>animation</v>
      </c>
      <c r="S442" s="8">
        <f t="shared" si="52"/>
        <v>42423.777233796289</v>
      </c>
      <c r="T442" s="8">
        <f t="shared" si="49"/>
        <v>42453.735567129632</v>
      </c>
      <c r="U442" s="7">
        <f t="shared" si="53"/>
        <v>29.958333333343035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48"/>
        <v>0</v>
      </c>
      <c r="P443" s="7">
        <f>IF(L443&gt;0, E443/L443,0)</f>
        <v>0</v>
      </c>
      <c r="Q443" s="9" t="str">
        <f t="shared" si="50"/>
        <v>film &amp; video</v>
      </c>
      <c r="R443" s="10" t="str">
        <f t="shared" si="51"/>
        <v>animation</v>
      </c>
      <c r="S443" s="8">
        <f t="shared" si="52"/>
        <v>41550.585601851846</v>
      </c>
      <c r="T443" s="8">
        <f t="shared" si="49"/>
        <v>41580.585601851846</v>
      </c>
      <c r="U443" s="7">
        <f t="shared" si="53"/>
        <v>30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48"/>
        <v>39.358823529411765</v>
      </c>
      <c r="P444" s="7">
        <f t="shared" ref="P444:P452" si="55">E444/L444</f>
        <v>393.58823529411762</v>
      </c>
      <c r="Q444" s="9" t="str">
        <f t="shared" si="50"/>
        <v>film &amp; video</v>
      </c>
      <c r="R444" s="10" t="str">
        <f t="shared" si="51"/>
        <v>animation</v>
      </c>
      <c r="S444" s="8">
        <f t="shared" si="52"/>
        <v>42024.680358796293</v>
      </c>
      <c r="T444" s="8">
        <f t="shared" si="49"/>
        <v>42054.680358796293</v>
      </c>
      <c r="U444" s="7">
        <f t="shared" si="53"/>
        <v>30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48"/>
        <v>0.1</v>
      </c>
      <c r="P445" s="7">
        <f t="shared" si="55"/>
        <v>5</v>
      </c>
      <c r="Q445" s="9" t="str">
        <f t="shared" si="50"/>
        <v>film &amp; video</v>
      </c>
      <c r="R445" s="10" t="str">
        <f t="shared" si="51"/>
        <v>animation</v>
      </c>
      <c r="S445" s="8">
        <f t="shared" si="52"/>
        <v>41649.806724537033</v>
      </c>
      <c r="T445" s="8">
        <f t="shared" si="49"/>
        <v>41679.806724537033</v>
      </c>
      <c r="U445" s="7">
        <f t="shared" si="53"/>
        <v>30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48"/>
        <v>5</v>
      </c>
      <c r="P446" s="7">
        <f t="shared" si="55"/>
        <v>50</v>
      </c>
      <c r="Q446" s="9" t="str">
        <f t="shared" si="50"/>
        <v>film &amp; video</v>
      </c>
      <c r="R446" s="10" t="str">
        <f t="shared" si="51"/>
        <v>animation</v>
      </c>
      <c r="S446" s="8">
        <f t="shared" si="52"/>
        <v>40894.69862268518</v>
      </c>
      <c r="T446" s="8">
        <f t="shared" si="49"/>
        <v>40954.69862268518</v>
      </c>
      <c r="U446" s="7">
        <f t="shared" si="53"/>
        <v>60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48"/>
        <v>3.3333333333333335E-3</v>
      </c>
      <c r="P447" s="7">
        <f t="shared" si="55"/>
        <v>1</v>
      </c>
      <c r="Q447" s="9" t="str">
        <f t="shared" si="50"/>
        <v>film &amp; video</v>
      </c>
      <c r="R447" s="10" t="str">
        <f t="shared" si="51"/>
        <v>animation</v>
      </c>
      <c r="S447" s="8">
        <f t="shared" si="52"/>
        <v>42130.127025462956</v>
      </c>
      <c r="T447" s="8">
        <f t="shared" si="49"/>
        <v>42145.127025462956</v>
      </c>
      <c r="U447" s="7">
        <f t="shared" si="53"/>
        <v>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48"/>
        <v>7.2952380952380951</v>
      </c>
      <c r="P448" s="7">
        <f t="shared" si="55"/>
        <v>47.875</v>
      </c>
      <c r="Q448" s="9" t="str">
        <f t="shared" si="50"/>
        <v>film &amp; video</v>
      </c>
      <c r="R448" s="10" t="str">
        <f t="shared" si="51"/>
        <v>animation</v>
      </c>
      <c r="S448" s="8">
        <f t="shared" si="52"/>
        <v>42036.875231481477</v>
      </c>
      <c r="T448" s="8">
        <f t="shared" si="49"/>
        <v>42066.875231481477</v>
      </c>
      <c r="U448" s="7">
        <f t="shared" si="53"/>
        <v>30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48"/>
        <v>1.6666666666666666E-2</v>
      </c>
      <c r="P449" s="7">
        <f t="shared" si="55"/>
        <v>5</v>
      </c>
      <c r="Q449" s="9" t="str">
        <f t="shared" si="50"/>
        <v>film &amp; video</v>
      </c>
      <c r="R449" s="10" t="str">
        <f t="shared" si="51"/>
        <v>animation</v>
      </c>
      <c r="S449" s="8">
        <f t="shared" si="52"/>
        <v>41331.34679398148</v>
      </c>
      <c r="T449" s="8">
        <f t="shared" si="49"/>
        <v>41356.305127314808</v>
      </c>
      <c r="U449" s="7">
        <f t="shared" si="53"/>
        <v>24.958333333328483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56">E450*100/D450</f>
        <v>3.2804000000000002</v>
      </c>
      <c r="P450" s="7">
        <f t="shared" si="55"/>
        <v>20.502500000000001</v>
      </c>
      <c r="Q450" s="9" t="str">
        <f t="shared" si="50"/>
        <v>film &amp; video</v>
      </c>
      <c r="R450" s="10" t="str">
        <f t="shared" si="51"/>
        <v>animation</v>
      </c>
      <c r="S450" s="8">
        <f t="shared" si="52"/>
        <v>41753.549710648142</v>
      </c>
      <c r="T450" s="8">
        <f t="shared" ref="T450:T513" si="57">(I450/86400)+25569+(-5/24)</f>
        <v>41773.549710648142</v>
      </c>
      <c r="U450" s="7">
        <f t="shared" si="53"/>
        <v>20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56"/>
        <v>2.25</v>
      </c>
      <c r="P451" s="7">
        <f t="shared" si="55"/>
        <v>9</v>
      </c>
      <c r="Q451" s="9" t="str">
        <f t="shared" ref="Q451:Q514" si="58">LEFT(N451, SEARCH("/",N451,1)-1)</f>
        <v>film &amp; video</v>
      </c>
      <c r="R451" s="10" t="str">
        <f t="shared" ref="R451:R514" si="59">RIGHT(N451,LEN(N451)-FIND("/",N451))</f>
        <v>animation</v>
      </c>
      <c r="S451" s="8">
        <f t="shared" ref="S451:S514" si="60">(J451/86400)+25569+(-5/24)</f>
        <v>41534.359780092593</v>
      </c>
      <c r="T451" s="8">
        <f t="shared" si="57"/>
        <v>41564.359780092593</v>
      </c>
      <c r="U451" s="7">
        <f t="shared" ref="U451:U514" si="61">T451-S451</f>
        <v>30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56"/>
        <v>0.79200000000000004</v>
      </c>
      <c r="P452" s="7">
        <f t="shared" si="55"/>
        <v>56.571428571428569</v>
      </c>
      <c r="Q452" s="9" t="str">
        <f t="shared" si="58"/>
        <v>film &amp; video</v>
      </c>
      <c r="R452" s="10" t="str">
        <f t="shared" si="59"/>
        <v>animation</v>
      </c>
      <c r="S452" s="8">
        <f t="shared" si="60"/>
        <v>41654.73842592592</v>
      </c>
      <c r="T452" s="8">
        <f t="shared" si="57"/>
        <v>41684.73842592592</v>
      </c>
      <c r="U452" s="7">
        <f t="shared" si="61"/>
        <v>30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56"/>
        <v>0</v>
      </c>
      <c r="P453" s="7">
        <f>IF(L453&gt;0, E453/L453,0)</f>
        <v>0</v>
      </c>
      <c r="Q453" s="9" t="str">
        <f t="shared" si="58"/>
        <v>film &amp; video</v>
      </c>
      <c r="R453" s="10" t="str">
        <f t="shared" si="59"/>
        <v>animation</v>
      </c>
      <c r="S453" s="8">
        <f t="shared" si="60"/>
        <v>41634.506840277776</v>
      </c>
      <c r="T453" s="8">
        <f t="shared" si="57"/>
        <v>41664.506840277776</v>
      </c>
      <c r="U453" s="7">
        <f t="shared" si="61"/>
        <v>30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56"/>
        <v>64</v>
      </c>
      <c r="P454" s="7">
        <f>E454/L454</f>
        <v>40</v>
      </c>
      <c r="Q454" s="9" t="str">
        <f t="shared" si="58"/>
        <v>film &amp; video</v>
      </c>
      <c r="R454" s="10" t="str">
        <f t="shared" si="59"/>
        <v>animation</v>
      </c>
      <c r="S454" s="8">
        <f t="shared" si="60"/>
        <v>42107.49554398148</v>
      </c>
      <c r="T454" s="8">
        <f t="shared" si="57"/>
        <v>42137.49554398148</v>
      </c>
      <c r="U454" s="7">
        <f t="shared" si="61"/>
        <v>30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56"/>
        <v>2.7404479578392621E-2</v>
      </c>
      <c r="P455" s="7">
        <f>E455/L455</f>
        <v>13</v>
      </c>
      <c r="Q455" s="9" t="str">
        <f t="shared" si="58"/>
        <v>film &amp; video</v>
      </c>
      <c r="R455" s="10" t="str">
        <f t="shared" si="59"/>
        <v>animation</v>
      </c>
      <c r="S455" s="8">
        <f t="shared" si="60"/>
        <v>42038.616655092592</v>
      </c>
      <c r="T455" s="8">
        <f t="shared" si="57"/>
        <v>42054.616655092592</v>
      </c>
      <c r="U455" s="7">
        <f t="shared" si="61"/>
        <v>16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56"/>
        <v>0.82</v>
      </c>
      <c r="P456" s="7">
        <f>E456/L456</f>
        <v>16.399999999999999</v>
      </c>
      <c r="Q456" s="9" t="str">
        <f t="shared" si="58"/>
        <v>film &amp; video</v>
      </c>
      <c r="R456" s="10" t="str">
        <f t="shared" si="59"/>
        <v>animation</v>
      </c>
      <c r="S456" s="8">
        <f t="shared" si="60"/>
        <v>41938.508923611109</v>
      </c>
      <c r="T456" s="8">
        <f t="shared" si="57"/>
        <v>41969.343055555553</v>
      </c>
      <c r="U456" s="7">
        <f t="shared" si="61"/>
        <v>30.83413194444438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56"/>
        <v>6.9230769230769235E-2</v>
      </c>
      <c r="P457" s="7">
        <f>E457/L457</f>
        <v>22.5</v>
      </c>
      <c r="Q457" s="9" t="str">
        <f t="shared" si="58"/>
        <v>film &amp; video</v>
      </c>
      <c r="R457" s="10" t="str">
        <f t="shared" si="59"/>
        <v>animation</v>
      </c>
      <c r="S457" s="8">
        <f t="shared" si="60"/>
        <v>40970.794236111113</v>
      </c>
      <c r="T457" s="8">
        <f t="shared" si="57"/>
        <v>41015.813194444439</v>
      </c>
      <c r="U457" s="7">
        <f t="shared" si="61"/>
        <v>45.018958333326736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56"/>
        <v>0.68631863186318631</v>
      </c>
      <c r="P458" s="7">
        <f>E458/L458</f>
        <v>20.333333333333332</v>
      </c>
      <c r="Q458" s="9" t="str">
        <f t="shared" si="58"/>
        <v>film &amp; video</v>
      </c>
      <c r="R458" s="10" t="str">
        <f t="shared" si="59"/>
        <v>animation</v>
      </c>
      <c r="S458" s="8">
        <f t="shared" si="60"/>
        <v>41547.486122685186</v>
      </c>
      <c r="T458" s="8">
        <f t="shared" si="57"/>
        <v>41568.957638888889</v>
      </c>
      <c r="U458" s="7">
        <f t="shared" si="61"/>
        <v>21.471516203702777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56"/>
        <v>0</v>
      </c>
      <c r="P459" s="7">
        <f>IF(L459&gt;0, E459/L459,0)</f>
        <v>0</v>
      </c>
      <c r="Q459" s="9" t="str">
        <f t="shared" si="58"/>
        <v>film &amp; video</v>
      </c>
      <c r="R459" s="10" t="str">
        <f t="shared" si="59"/>
        <v>animation</v>
      </c>
      <c r="S459" s="8">
        <f t="shared" si="60"/>
        <v>41837.559166666666</v>
      </c>
      <c r="T459" s="8">
        <f t="shared" si="57"/>
        <v>41867.559166666666</v>
      </c>
      <c r="U459" s="7">
        <f t="shared" si="61"/>
        <v>30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56"/>
        <v>8.2100000000000009</v>
      </c>
      <c r="P460" s="7">
        <f>E460/L460</f>
        <v>16.755102040816325</v>
      </c>
      <c r="Q460" s="9" t="str">
        <f t="shared" si="58"/>
        <v>film &amp; video</v>
      </c>
      <c r="R460" s="10" t="str">
        <f t="shared" si="59"/>
        <v>animation</v>
      </c>
      <c r="S460" s="8">
        <f t="shared" si="60"/>
        <v>41378.491435185184</v>
      </c>
      <c r="T460" s="8">
        <f t="shared" si="57"/>
        <v>41408.491435185184</v>
      </c>
      <c r="U460" s="7">
        <f t="shared" si="61"/>
        <v>30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56"/>
        <v>6.4102564102564097E-2</v>
      </c>
      <c r="P461" s="7">
        <f>E461/L461</f>
        <v>25</v>
      </c>
      <c r="Q461" s="9" t="str">
        <f t="shared" si="58"/>
        <v>film &amp; video</v>
      </c>
      <c r="R461" s="10" t="str">
        <f t="shared" si="59"/>
        <v>animation</v>
      </c>
      <c r="S461" s="8">
        <f t="shared" si="60"/>
        <v>40800.432025462964</v>
      </c>
      <c r="T461" s="8">
        <f t="shared" si="57"/>
        <v>40860.473692129628</v>
      </c>
      <c r="U461" s="7">
        <f t="shared" si="61"/>
        <v>60.041666666664241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56"/>
        <v>0.29411764705882354</v>
      </c>
      <c r="P462" s="7">
        <f>E462/L462</f>
        <v>12.5</v>
      </c>
      <c r="Q462" s="9" t="str">
        <f t="shared" si="58"/>
        <v>film &amp; video</v>
      </c>
      <c r="R462" s="10" t="str">
        <f t="shared" si="59"/>
        <v>animation</v>
      </c>
      <c r="S462" s="8">
        <f t="shared" si="60"/>
        <v>41759.334201388883</v>
      </c>
      <c r="T462" s="8">
        <f t="shared" si="57"/>
        <v>41790.958333333328</v>
      </c>
      <c r="U462" s="7">
        <f t="shared" si="61"/>
        <v>31.624131944445253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56"/>
        <v>0</v>
      </c>
      <c r="P463" s="7">
        <f>IF(L463&gt;0, E463/L463,0)</f>
        <v>0</v>
      </c>
      <c r="Q463" s="9" t="str">
        <f t="shared" si="58"/>
        <v>film &amp; video</v>
      </c>
      <c r="R463" s="10" t="str">
        <f t="shared" si="59"/>
        <v>animation</v>
      </c>
      <c r="S463" s="8">
        <f t="shared" si="60"/>
        <v>41407.638506944444</v>
      </c>
      <c r="T463" s="8">
        <f t="shared" si="57"/>
        <v>41427.638506944444</v>
      </c>
      <c r="U463" s="7">
        <f t="shared" si="61"/>
        <v>20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56"/>
        <v>0</v>
      </c>
      <c r="P464" s="7">
        <f>IF(L464&gt;0, E464/L464,0)</f>
        <v>0</v>
      </c>
      <c r="Q464" s="9" t="str">
        <f t="shared" si="58"/>
        <v>film &amp; video</v>
      </c>
      <c r="R464" s="10" t="str">
        <f t="shared" si="59"/>
        <v>animation</v>
      </c>
      <c r="S464" s="8">
        <f t="shared" si="60"/>
        <v>40704.918298611105</v>
      </c>
      <c r="T464" s="8">
        <f t="shared" si="57"/>
        <v>40764.918298611105</v>
      </c>
      <c r="U464" s="7">
        <f t="shared" si="61"/>
        <v>60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56"/>
        <v>2.2727272727272729</v>
      </c>
      <c r="P465" s="7">
        <f>E465/L465</f>
        <v>113.63636363636364</v>
      </c>
      <c r="Q465" s="9" t="str">
        <f t="shared" si="58"/>
        <v>film &amp; video</v>
      </c>
      <c r="R465" s="10" t="str">
        <f t="shared" si="59"/>
        <v>animation</v>
      </c>
      <c r="S465" s="8">
        <f t="shared" si="60"/>
        <v>40750.501770833333</v>
      </c>
      <c r="T465" s="8">
        <f t="shared" si="57"/>
        <v>40810.501770833333</v>
      </c>
      <c r="U465" s="7">
        <f t="shared" si="61"/>
        <v>60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56"/>
        <v>9.9009900990099015E-2</v>
      </c>
      <c r="P466" s="7">
        <f>E466/L466</f>
        <v>1</v>
      </c>
      <c r="Q466" s="9" t="str">
        <f t="shared" si="58"/>
        <v>film &amp; video</v>
      </c>
      <c r="R466" s="10" t="str">
        <f t="shared" si="59"/>
        <v>animation</v>
      </c>
      <c r="S466" s="8">
        <f t="shared" si="60"/>
        <v>42488.640451388885</v>
      </c>
      <c r="T466" s="8">
        <f t="shared" si="57"/>
        <v>42508.640451388885</v>
      </c>
      <c r="U466" s="7">
        <f t="shared" si="61"/>
        <v>20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56"/>
        <v>26.953125</v>
      </c>
      <c r="P467" s="7">
        <f>E467/L467</f>
        <v>17.25</v>
      </c>
      <c r="Q467" s="9" t="str">
        <f t="shared" si="58"/>
        <v>film &amp; video</v>
      </c>
      <c r="R467" s="10" t="str">
        <f t="shared" si="59"/>
        <v>animation</v>
      </c>
      <c r="S467" s="8">
        <f t="shared" si="60"/>
        <v>41800.911736111106</v>
      </c>
      <c r="T467" s="8">
        <f t="shared" si="57"/>
        <v>41816.911736111106</v>
      </c>
      <c r="U467" s="7">
        <f t="shared" si="61"/>
        <v>16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56"/>
        <v>0.76</v>
      </c>
      <c r="P468" s="7">
        <f>E468/L468</f>
        <v>15.2</v>
      </c>
      <c r="Q468" s="9" t="str">
        <f t="shared" si="58"/>
        <v>film &amp; video</v>
      </c>
      <c r="R468" s="10" t="str">
        <f t="shared" si="59"/>
        <v>animation</v>
      </c>
      <c r="S468" s="8">
        <f t="shared" si="60"/>
        <v>41129.734537037039</v>
      </c>
      <c r="T468" s="8">
        <f t="shared" si="57"/>
        <v>41159.734537037039</v>
      </c>
      <c r="U468" s="7">
        <f t="shared" si="61"/>
        <v>30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56"/>
        <v>21.574999999999999</v>
      </c>
      <c r="P469" s="7">
        <f>E469/L469</f>
        <v>110.64102564102564</v>
      </c>
      <c r="Q469" s="9" t="str">
        <f t="shared" si="58"/>
        <v>film &amp; video</v>
      </c>
      <c r="R469" s="10" t="str">
        <f t="shared" si="59"/>
        <v>animation</v>
      </c>
      <c r="S469" s="8">
        <f t="shared" si="60"/>
        <v>41135.471458333333</v>
      </c>
      <c r="T469" s="8">
        <f t="shared" si="57"/>
        <v>41180.471458333333</v>
      </c>
      <c r="U469" s="7">
        <f t="shared" si="61"/>
        <v>45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56"/>
        <v>0</v>
      </c>
      <c r="P470" s="7">
        <f>IF(L470&gt;0, E470/L470,0)</f>
        <v>0</v>
      </c>
      <c r="Q470" s="9" t="str">
        <f t="shared" si="58"/>
        <v>film &amp; video</v>
      </c>
      <c r="R470" s="10" t="str">
        <f t="shared" si="59"/>
        <v>animation</v>
      </c>
      <c r="S470" s="8">
        <f t="shared" si="60"/>
        <v>41040.959293981483</v>
      </c>
      <c r="T470" s="8">
        <f t="shared" si="57"/>
        <v>41100.952141203699</v>
      </c>
      <c r="U470" s="7">
        <f t="shared" si="61"/>
        <v>59.992847222216369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56"/>
        <v>0</v>
      </c>
      <c r="P471" s="7">
        <f>IF(L471&gt;0, E471/L471,0)</f>
        <v>0</v>
      </c>
      <c r="Q471" s="9" t="str">
        <f t="shared" si="58"/>
        <v>film &amp; video</v>
      </c>
      <c r="R471" s="10" t="str">
        <f t="shared" si="59"/>
        <v>animation</v>
      </c>
      <c r="S471" s="8">
        <f t="shared" si="60"/>
        <v>41827.781527777777</v>
      </c>
      <c r="T471" s="8">
        <f t="shared" si="57"/>
        <v>41887.781527777777</v>
      </c>
      <c r="U471" s="7">
        <f t="shared" si="61"/>
        <v>60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56"/>
        <v>1.02</v>
      </c>
      <c r="P472" s="7">
        <f>E472/L472</f>
        <v>25.5</v>
      </c>
      <c r="Q472" s="9" t="str">
        <f t="shared" si="58"/>
        <v>film &amp; video</v>
      </c>
      <c r="R472" s="10" t="str">
        <f t="shared" si="59"/>
        <v>animation</v>
      </c>
      <c r="S472" s="8">
        <f t="shared" si="60"/>
        <v>41604.959363425922</v>
      </c>
      <c r="T472" s="8">
        <f t="shared" si="57"/>
        <v>41654.958333333328</v>
      </c>
      <c r="U472" s="7">
        <f t="shared" si="61"/>
        <v>49.998969907406718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56"/>
        <v>11.892727272727273</v>
      </c>
      <c r="P473" s="7">
        <f>E473/L473</f>
        <v>38.476470588235294</v>
      </c>
      <c r="Q473" s="9" t="str">
        <f t="shared" si="58"/>
        <v>film &amp; video</v>
      </c>
      <c r="R473" s="10" t="str">
        <f t="shared" si="59"/>
        <v>animation</v>
      </c>
      <c r="S473" s="8">
        <f t="shared" si="60"/>
        <v>41703.513645833329</v>
      </c>
      <c r="T473" s="8">
        <f t="shared" si="57"/>
        <v>41748.471979166665</v>
      </c>
      <c r="U473" s="7">
        <f t="shared" si="61"/>
        <v>44.958333333335759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56"/>
        <v>17.625</v>
      </c>
      <c r="P474" s="7">
        <f>E474/L474</f>
        <v>28.2</v>
      </c>
      <c r="Q474" s="9" t="str">
        <f t="shared" si="58"/>
        <v>film &amp; video</v>
      </c>
      <c r="R474" s="10" t="str">
        <f t="shared" si="59"/>
        <v>animation</v>
      </c>
      <c r="S474" s="8">
        <f t="shared" si="60"/>
        <v>41844.714328703703</v>
      </c>
      <c r="T474" s="8">
        <f t="shared" si="57"/>
        <v>41874.714328703703</v>
      </c>
      <c r="U474" s="7">
        <f t="shared" si="61"/>
        <v>30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56"/>
        <v>2.87</v>
      </c>
      <c r="P475" s="7">
        <f>E475/L475</f>
        <v>61.5</v>
      </c>
      <c r="Q475" s="9" t="str">
        <f t="shared" si="58"/>
        <v>film &amp; video</v>
      </c>
      <c r="R475" s="10" t="str">
        <f t="shared" si="59"/>
        <v>animation</v>
      </c>
      <c r="S475" s="8">
        <f t="shared" si="60"/>
        <v>41869.489803240736</v>
      </c>
      <c r="T475" s="8">
        <f t="shared" si="57"/>
        <v>41899.489803240736</v>
      </c>
      <c r="U475" s="7">
        <f t="shared" si="61"/>
        <v>30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56"/>
        <v>3.0303030303030304E-2</v>
      </c>
      <c r="P476" s="7">
        <f>E476/L476</f>
        <v>1</v>
      </c>
      <c r="Q476" s="9" t="str">
        <f t="shared" si="58"/>
        <v>film &amp; video</v>
      </c>
      <c r="R476" s="10" t="str">
        <f t="shared" si="59"/>
        <v>animation</v>
      </c>
      <c r="S476" s="8">
        <f t="shared" si="60"/>
        <v>42753.120706018519</v>
      </c>
      <c r="T476" s="8">
        <f t="shared" si="57"/>
        <v>42783.120706018519</v>
      </c>
      <c r="U476" s="7">
        <f t="shared" si="61"/>
        <v>30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56"/>
        <v>0</v>
      </c>
      <c r="P477" s="7">
        <f>IF(L477&gt;0, E477/L477,0)</f>
        <v>0</v>
      </c>
      <c r="Q477" s="9" t="str">
        <f t="shared" si="58"/>
        <v>film &amp; video</v>
      </c>
      <c r="R477" s="10" t="str">
        <f t="shared" si="59"/>
        <v>animation</v>
      </c>
      <c r="S477" s="8">
        <f t="shared" si="60"/>
        <v>42099.877812500003</v>
      </c>
      <c r="T477" s="8">
        <f t="shared" si="57"/>
        <v>42129.877812500003</v>
      </c>
      <c r="U477" s="7">
        <f t="shared" si="61"/>
        <v>30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56"/>
        <v>2.230268181818182</v>
      </c>
      <c r="P478" s="7">
        <f>E478/L478</f>
        <v>39.569274193548388</v>
      </c>
      <c r="Q478" s="9" t="str">
        <f t="shared" si="58"/>
        <v>film &amp; video</v>
      </c>
      <c r="R478" s="10" t="str">
        <f t="shared" si="59"/>
        <v>animation</v>
      </c>
      <c r="S478" s="8">
        <f t="shared" si="60"/>
        <v>41757.76667824074</v>
      </c>
      <c r="T478" s="8">
        <f t="shared" si="57"/>
        <v>41792.957638888889</v>
      </c>
      <c r="U478" s="7">
        <f t="shared" si="61"/>
        <v>35.190960648149485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56"/>
        <v>0</v>
      </c>
      <c r="P479" s="7">
        <f>IF(L479&gt;0, E479/L479,0)</f>
        <v>0</v>
      </c>
      <c r="Q479" s="9" t="str">
        <f t="shared" si="58"/>
        <v>film &amp; video</v>
      </c>
      <c r="R479" s="10" t="str">
        <f t="shared" si="59"/>
        <v>animation</v>
      </c>
      <c r="S479" s="8">
        <f t="shared" si="60"/>
        <v>40987.626550925925</v>
      </c>
      <c r="T479" s="8">
        <f t="shared" si="57"/>
        <v>41047.626550925925</v>
      </c>
      <c r="U479" s="7">
        <f t="shared" si="61"/>
        <v>60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56"/>
        <v>0</v>
      </c>
      <c r="P480" s="7">
        <f>IF(L480&gt;0, E480/L480,0)</f>
        <v>0</v>
      </c>
      <c r="Q480" s="9" t="str">
        <f t="shared" si="58"/>
        <v>film &amp; video</v>
      </c>
      <c r="R480" s="10" t="str">
        <f t="shared" si="59"/>
        <v>animation</v>
      </c>
      <c r="S480" s="8">
        <f t="shared" si="60"/>
        <v>42065.702650462961</v>
      </c>
      <c r="T480" s="8">
        <f t="shared" si="57"/>
        <v>42095.660983796297</v>
      </c>
      <c r="U480" s="7">
        <f t="shared" si="61"/>
        <v>29.958333333335759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56"/>
        <v>32.56</v>
      </c>
      <c r="P481" s="7">
        <f t="shared" ref="P481:P488" si="62">E481/L481</f>
        <v>88.8</v>
      </c>
      <c r="Q481" s="9" t="str">
        <f t="shared" si="58"/>
        <v>film &amp; video</v>
      </c>
      <c r="R481" s="10" t="str">
        <f t="shared" si="59"/>
        <v>animation</v>
      </c>
      <c r="S481" s="8">
        <f t="shared" si="60"/>
        <v>41904.199479166666</v>
      </c>
      <c r="T481" s="8">
        <f t="shared" si="57"/>
        <v>41964.24114583333</v>
      </c>
      <c r="U481" s="7">
        <f t="shared" si="61"/>
        <v>60.041666666664241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56"/>
        <v>19.41</v>
      </c>
      <c r="P482" s="7">
        <f t="shared" si="62"/>
        <v>55.457142857142856</v>
      </c>
      <c r="Q482" s="9" t="str">
        <f t="shared" si="58"/>
        <v>film &amp; video</v>
      </c>
      <c r="R482" s="10" t="str">
        <f t="shared" si="59"/>
        <v>animation</v>
      </c>
      <c r="S482" s="8">
        <f t="shared" si="60"/>
        <v>41465.29184027778</v>
      </c>
      <c r="T482" s="8">
        <f t="shared" si="57"/>
        <v>41495.29184027778</v>
      </c>
      <c r="U482" s="7">
        <f t="shared" si="61"/>
        <v>30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56"/>
        <v>6.1</v>
      </c>
      <c r="P483" s="7">
        <f t="shared" si="62"/>
        <v>87.142857142857139</v>
      </c>
      <c r="Q483" s="9" t="str">
        <f t="shared" si="58"/>
        <v>film &amp; video</v>
      </c>
      <c r="R483" s="10" t="str">
        <f t="shared" si="59"/>
        <v>animation</v>
      </c>
      <c r="S483" s="8">
        <f t="shared" si="60"/>
        <v>41162.46399305555</v>
      </c>
      <c r="T483" s="8">
        <f t="shared" si="57"/>
        <v>41192.46399305555</v>
      </c>
      <c r="U483" s="7">
        <f t="shared" si="61"/>
        <v>30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56"/>
        <v>0.1</v>
      </c>
      <c r="P484" s="7">
        <f t="shared" si="62"/>
        <v>10</v>
      </c>
      <c r="Q484" s="9" t="str">
        <f t="shared" si="58"/>
        <v>film &amp; video</v>
      </c>
      <c r="R484" s="10" t="str">
        <f t="shared" si="59"/>
        <v>animation</v>
      </c>
      <c r="S484" s="8">
        <f t="shared" si="60"/>
        <v>42447.688541666663</v>
      </c>
      <c r="T484" s="8">
        <f t="shared" si="57"/>
        <v>42474.398611111108</v>
      </c>
      <c r="U484" s="7">
        <f t="shared" si="61"/>
        <v>26.710069444445253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56"/>
        <v>50.2</v>
      </c>
      <c r="P485" s="7">
        <f t="shared" si="62"/>
        <v>51.224489795918366</v>
      </c>
      <c r="Q485" s="9" t="str">
        <f t="shared" si="58"/>
        <v>film &amp; video</v>
      </c>
      <c r="R485" s="10" t="str">
        <f t="shared" si="59"/>
        <v>animation</v>
      </c>
      <c r="S485" s="8">
        <f t="shared" si="60"/>
        <v>41242.989259259259</v>
      </c>
      <c r="T485" s="8">
        <f t="shared" si="57"/>
        <v>41302.989259259259</v>
      </c>
      <c r="U485" s="7">
        <f t="shared" si="61"/>
        <v>60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56"/>
        <v>0.18625</v>
      </c>
      <c r="P486" s="7">
        <f t="shared" si="62"/>
        <v>13.545454545454545</v>
      </c>
      <c r="Q486" s="9" t="str">
        <f t="shared" si="58"/>
        <v>film &amp; video</v>
      </c>
      <c r="R486" s="10" t="str">
        <f t="shared" si="59"/>
        <v>animation</v>
      </c>
      <c r="S486" s="8">
        <f t="shared" si="60"/>
        <v>42272.731157407405</v>
      </c>
      <c r="T486" s="8">
        <f t="shared" si="57"/>
        <v>42313.772824074076</v>
      </c>
      <c r="U486" s="7">
        <f t="shared" si="61"/>
        <v>41.041666666671517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56"/>
        <v>21.906971229845084</v>
      </c>
      <c r="P487" s="7">
        <f t="shared" si="62"/>
        <v>66.520080000000007</v>
      </c>
      <c r="Q487" s="9" t="str">
        <f t="shared" si="58"/>
        <v>film &amp; video</v>
      </c>
      <c r="R487" s="10" t="str">
        <f t="shared" si="59"/>
        <v>animation</v>
      </c>
      <c r="S487" s="8">
        <f t="shared" si="60"/>
        <v>41381.297442129631</v>
      </c>
      <c r="T487" s="8">
        <f t="shared" si="57"/>
        <v>41411.297442129631</v>
      </c>
      <c r="U487" s="7">
        <f t="shared" si="61"/>
        <v>30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56"/>
        <v>9.0909090909090905E-3</v>
      </c>
      <c r="P488" s="7">
        <f t="shared" si="62"/>
        <v>50</v>
      </c>
      <c r="Q488" s="9" t="str">
        <f t="shared" si="58"/>
        <v>film &amp; video</v>
      </c>
      <c r="R488" s="10" t="str">
        <f t="shared" si="59"/>
        <v>animation</v>
      </c>
      <c r="S488" s="8">
        <f t="shared" si="60"/>
        <v>41761.734247685185</v>
      </c>
      <c r="T488" s="8">
        <f t="shared" si="57"/>
        <v>41791.734247685185</v>
      </c>
      <c r="U488" s="7">
        <f t="shared" si="61"/>
        <v>30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56"/>
        <v>0</v>
      </c>
      <c r="P489" s="7">
        <f>IF(L489&gt;0, E489/L489,0)</f>
        <v>0</v>
      </c>
      <c r="Q489" s="9" t="str">
        <f t="shared" si="58"/>
        <v>film &amp; video</v>
      </c>
      <c r="R489" s="10" t="str">
        <f t="shared" si="59"/>
        <v>animation</v>
      </c>
      <c r="S489" s="8">
        <f t="shared" si="60"/>
        <v>42669.386504629627</v>
      </c>
      <c r="T489" s="8">
        <f t="shared" si="57"/>
        <v>42729.428171296291</v>
      </c>
      <c r="U489" s="7">
        <f t="shared" si="61"/>
        <v>60.041666666664241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56"/>
        <v>0</v>
      </c>
      <c r="P490" s="7">
        <f>IF(L490&gt;0, E490/L490,0)</f>
        <v>0</v>
      </c>
      <c r="Q490" s="9" t="str">
        <f t="shared" si="58"/>
        <v>film &amp; video</v>
      </c>
      <c r="R490" s="10" t="str">
        <f t="shared" si="59"/>
        <v>animation</v>
      </c>
      <c r="S490" s="8">
        <f t="shared" si="60"/>
        <v>42713.84606481481</v>
      </c>
      <c r="T490" s="8">
        <f t="shared" si="57"/>
        <v>42743.84606481481</v>
      </c>
      <c r="U490" s="7">
        <f t="shared" si="61"/>
        <v>30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56"/>
        <v>0.28667813379201834</v>
      </c>
      <c r="P491" s="7">
        <f>E491/L491</f>
        <v>71.666666666666671</v>
      </c>
      <c r="Q491" s="9" t="str">
        <f t="shared" si="58"/>
        <v>film &amp; video</v>
      </c>
      <c r="R491" s="10" t="str">
        <f t="shared" si="59"/>
        <v>animation</v>
      </c>
      <c r="S491" s="8">
        <f t="shared" si="60"/>
        <v>40882.273333333331</v>
      </c>
      <c r="T491" s="8">
        <f t="shared" si="57"/>
        <v>40913.272916666661</v>
      </c>
      <c r="U491" s="7">
        <f t="shared" si="61"/>
        <v>30.99958333333052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56"/>
        <v>0</v>
      </c>
      <c r="P492" s="7">
        <f>IF(L492&gt;0, E492/L492,0)</f>
        <v>0</v>
      </c>
      <c r="Q492" s="9" t="str">
        <f t="shared" si="58"/>
        <v>film &amp; video</v>
      </c>
      <c r="R492" s="10" t="str">
        <f t="shared" si="59"/>
        <v>animation</v>
      </c>
      <c r="S492" s="8">
        <f t="shared" si="60"/>
        <v>41113.760243055549</v>
      </c>
      <c r="T492" s="8">
        <f t="shared" si="57"/>
        <v>41143.760243055549</v>
      </c>
      <c r="U492" s="7">
        <f t="shared" si="61"/>
        <v>30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56"/>
        <v>0</v>
      </c>
      <c r="P493" s="7">
        <f>IF(L493&gt;0, E493/L493,0)</f>
        <v>0</v>
      </c>
      <c r="Q493" s="9" t="str">
        <f t="shared" si="58"/>
        <v>film &amp; video</v>
      </c>
      <c r="R493" s="10" t="str">
        <f t="shared" si="59"/>
        <v>animation</v>
      </c>
      <c r="S493" s="8">
        <f t="shared" si="60"/>
        <v>42366.774293981478</v>
      </c>
      <c r="T493" s="8">
        <f t="shared" si="57"/>
        <v>42396.774293981478</v>
      </c>
      <c r="U493" s="7">
        <f t="shared" si="61"/>
        <v>30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56"/>
        <v>0</v>
      </c>
      <c r="P494" s="7">
        <f>IF(L494&gt;0, E494/L494,0)</f>
        <v>0</v>
      </c>
      <c r="Q494" s="9" t="str">
        <f t="shared" si="58"/>
        <v>film &amp; video</v>
      </c>
      <c r="R494" s="10" t="str">
        <f t="shared" si="59"/>
        <v>animation</v>
      </c>
      <c r="S494" s="8">
        <f t="shared" si="60"/>
        <v>42595.826736111114</v>
      </c>
      <c r="T494" s="8">
        <f t="shared" si="57"/>
        <v>42655.826736111114</v>
      </c>
      <c r="U494" s="7">
        <f t="shared" si="61"/>
        <v>60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56"/>
        <v>0</v>
      </c>
      <c r="P495" s="7">
        <f>IF(L495&gt;0, E495/L495,0)</f>
        <v>0</v>
      </c>
      <c r="Q495" s="9" t="str">
        <f t="shared" si="58"/>
        <v>film &amp; video</v>
      </c>
      <c r="R495" s="10" t="str">
        <f t="shared" si="59"/>
        <v>animation</v>
      </c>
      <c r="S495" s="8">
        <f t="shared" si="60"/>
        <v>42114.517800925925</v>
      </c>
      <c r="T495" s="8">
        <f t="shared" si="57"/>
        <v>42144.517800925925</v>
      </c>
      <c r="U495" s="7">
        <f t="shared" si="61"/>
        <v>30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56"/>
        <v>0.155</v>
      </c>
      <c r="P496" s="7">
        <f>E496/L496</f>
        <v>10.333333333333334</v>
      </c>
      <c r="Q496" s="9" t="str">
        <f t="shared" si="58"/>
        <v>film &amp; video</v>
      </c>
      <c r="R496" s="10" t="str">
        <f t="shared" si="59"/>
        <v>animation</v>
      </c>
      <c r="S496" s="8">
        <f t="shared" si="60"/>
        <v>41799.62228009259</v>
      </c>
      <c r="T496" s="8">
        <f t="shared" si="57"/>
        <v>41822.916666666664</v>
      </c>
      <c r="U496" s="7">
        <f t="shared" si="61"/>
        <v>23.294386574074451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56"/>
        <v>0</v>
      </c>
      <c r="P497" s="7">
        <f>IF(L497&gt;0, E497/L497,0)</f>
        <v>0</v>
      </c>
      <c r="Q497" s="9" t="str">
        <f t="shared" si="58"/>
        <v>film &amp; video</v>
      </c>
      <c r="R497" s="10" t="str">
        <f t="shared" si="59"/>
        <v>animation</v>
      </c>
      <c r="S497" s="8">
        <f t="shared" si="60"/>
        <v>42171.619270833333</v>
      </c>
      <c r="T497" s="8">
        <f t="shared" si="57"/>
        <v>42201.619270833333</v>
      </c>
      <c r="U497" s="7">
        <f t="shared" si="61"/>
        <v>30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56"/>
        <v>1.6666666666666668E-3</v>
      </c>
      <c r="P498" s="7">
        <f>E498/L498</f>
        <v>1</v>
      </c>
      <c r="Q498" s="9" t="str">
        <f t="shared" si="58"/>
        <v>film &amp; video</v>
      </c>
      <c r="R498" s="10" t="str">
        <f t="shared" si="59"/>
        <v>animation</v>
      </c>
      <c r="S498" s="8">
        <f t="shared" si="60"/>
        <v>41620.723078703704</v>
      </c>
      <c r="T498" s="8">
        <f t="shared" si="57"/>
        <v>41680.723078703704</v>
      </c>
      <c r="U498" s="7">
        <f t="shared" si="61"/>
        <v>60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56"/>
        <v>0.6696428571428571</v>
      </c>
      <c r="P499" s="7">
        <f>E499/L499</f>
        <v>10</v>
      </c>
      <c r="Q499" s="9" t="str">
        <f t="shared" si="58"/>
        <v>film &amp; video</v>
      </c>
      <c r="R499" s="10" t="str">
        <f t="shared" si="59"/>
        <v>animation</v>
      </c>
      <c r="S499" s="8">
        <f t="shared" si="60"/>
        <v>41944.829456018517</v>
      </c>
      <c r="T499" s="8">
        <f t="shared" si="57"/>
        <v>41997.999999999993</v>
      </c>
      <c r="U499" s="7">
        <f t="shared" si="61"/>
        <v>53.17054398147593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56"/>
        <v>4.5985132395404555</v>
      </c>
      <c r="P500" s="7">
        <f>E500/L500</f>
        <v>136.09090909090909</v>
      </c>
      <c r="Q500" s="9" t="str">
        <f t="shared" si="58"/>
        <v>film &amp; video</v>
      </c>
      <c r="R500" s="10" t="str">
        <f t="shared" si="59"/>
        <v>animation</v>
      </c>
      <c r="S500" s="8">
        <f t="shared" si="60"/>
        <v>40858.553807870368</v>
      </c>
      <c r="T500" s="8">
        <f t="shared" si="57"/>
        <v>40900.553807870368</v>
      </c>
      <c r="U500" s="7">
        <f t="shared" si="61"/>
        <v>42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56"/>
        <v>9.5500000000000007</v>
      </c>
      <c r="P501" s="7">
        <f>E501/L501</f>
        <v>73.461538461538467</v>
      </c>
      <c r="Q501" s="9" t="str">
        <f t="shared" si="58"/>
        <v>film &amp; video</v>
      </c>
      <c r="R501" s="10" t="str">
        <f t="shared" si="59"/>
        <v>animation</v>
      </c>
      <c r="S501" s="8">
        <f t="shared" si="60"/>
        <v>40043.687129629623</v>
      </c>
      <c r="T501" s="8">
        <f t="shared" si="57"/>
        <v>40098.665972222218</v>
      </c>
      <c r="U501" s="7">
        <f t="shared" si="61"/>
        <v>54.978842592594447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56"/>
        <v>3.3076923076923075</v>
      </c>
      <c r="P502" s="7">
        <f>E502/L502</f>
        <v>53.75</v>
      </c>
      <c r="Q502" s="9" t="str">
        <f t="shared" si="58"/>
        <v>film &amp; video</v>
      </c>
      <c r="R502" s="10" t="str">
        <f t="shared" si="59"/>
        <v>animation</v>
      </c>
      <c r="S502" s="8">
        <f t="shared" si="60"/>
        <v>40247.677673611106</v>
      </c>
      <c r="T502" s="8">
        <f t="shared" si="57"/>
        <v>40306.719444444439</v>
      </c>
      <c r="U502" s="7">
        <f t="shared" si="61"/>
        <v>59.04177083333343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56"/>
        <v>0</v>
      </c>
      <c r="P503" s="7">
        <f>IF(L503&gt;0, E503/L503,0)</f>
        <v>0</v>
      </c>
      <c r="Q503" s="9" t="str">
        <f t="shared" si="58"/>
        <v>film &amp; video</v>
      </c>
      <c r="R503" s="10" t="str">
        <f t="shared" si="59"/>
        <v>animation</v>
      </c>
      <c r="S503" s="8">
        <f t="shared" si="60"/>
        <v>40703.026053240741</v>
      </c>
      <c r="T503" s="8">
        <f t="shared" si="57"/>
        <v>40733.026053240741</v>
      </c>
      <c r="U503" s="7">
        <f t="shared" si="61"/>
        <v>30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56"/>
        <v>1.1499999999999999</v>
      </c>
      <c r="P504" s="7">
        <f t="shared" ref="P504:P511" si="63">E504/L504</f>
        <v>57.5</v>
      </c>
      <c r="Q504" s="9" t="str">
        <f t="shared" si="58"/>
        <v>film &amp; video</v>
      </c>
      <c r="R504" s="10" t="str">
        <f t="shared" si="59"/>
        <v>animation</v>
      </c>
      <c r="S504" s="8">
        <f t="shared" si="60"/>
        <v>40956.345196759255</v>
      </c>
      <c r="T504" s="8">
        <f t="shared" si="57"/>
        <v>40986.303530092591</v>
      </c>
      <c r="U504" s="7">
        <f t="shared" si="61"/>
        <v>29.958333333335759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56"/>
        <v>1.7538461538461538</v>
      </c>
      <c r="P505" s="7">
        <f t="shared" si="63"/>
        <v>12.666666666666666</v>
      </c>
      <c r="Q505" s="9" t="str">
        <f t="shared" si="58"/>
        <v>film &amp; video</v>
      </c>
      <c r="R505" s="10" t="str">
        <f t="shared" si="59"/>
        <v>animation</v>
      </c>
      <c r="S505" s="8">
        <f t="shared" si="60"/>
        <v>41991.318321759252</v>
      </c>
      <c r="T505" s="8">
        <f t="shared" si="57"/>
        <v>42021.318321759252</v>
      </c>
      <c r="U505" s="7">
        <f t="shared" si="61"/>
        <v>30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56"/>
        <v>1.3673469387755102</v>
      </c>
      <c r="P506" s="7">
        <f t="shared" si="63"/>
        <v>67</v>
      </c>
      <c r="Q506" s="9" t="str">
        <f t="shared" si="58"/>
        <v>film &amp; video</v>
      </c>
      <c r="R506" s="10" t="str">
        <f t="shared" si="59"/>
        <v>animation</v>
      </c>
      <c r="S506" s="8">
        <f t="shared" si="60"/>
        <v>40949.775312499994</v>
      </c>
      <c r="T506" s="8">
        <f t="shared" si="57"/>
        <v>41009.73364583333</v>
      </c>
      <c r="U506" s="7">
        <f t="shared" si="61"/>
        <v>59.958333333335759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56"/>
        <v>0.43333333333333335</v>
      </c>
      <c r="P507" s="7">
        <f t="shared" si="63"/>
        <v>3.7142857142857144</v>
      </c>
      <c r="Q507" s="9" t="str">
        <f t="shared" si="58"/>
        <v>film &amp; video</v>
      </c>
      <c r="R507" s="10" t="str">
        <f t="shared" si="59"/>
        <v>animation</v>
      </c>
      <c r="S507" s="8">
        <f t="shared" si="60"/>
        <v>42317.889884259253</v>
      </c>
      <c r="T507" s="8">
        <f t="shared" si="57"/>
        <v>42362.889884259253</v>
      </c>
      <c r="U507" s="7">
        <f t="shared" si="61"/>
        <v>45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56"/>
        <v>0.125</v>
      </c>
      <c r="P508" s="7">
        <f t="shared" si="63"/>
        <v>250</v>
      </c>
      <c r="Q508" s="9" t="str">
        <f t="shared" si="58"/>
        <v>film &amp; video</v>
      </c>
      <c r="R508" s="10" t="str">
        <f t="shared" si="59"/>
        <v>animation</v>
      </c>
      <c r="S508" s="8">
        <f t="shared" si="60"/>
        <v>41466.343981481477</v>
      </c>
      <c r="T508" s="8">
        <f t="shared" si="57"/>
        <v>41496.343981481477</v>
      </c>
      <c r="U508" s="7">
        <f t="shared" si="61"/>
        <v>30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56"/>
        <v>3.2</v>
      </c>
      <c r="P509" s="7">
        <f t="shared" si="63"/>
        <v>64</v>
      </c>
      <c r="Q509" s="9" t="str">
        <f t="shared" si="58"/>
        <v>film &amp; video</v>
      </c>
      <c r="R509" s="10" t="str">
        <f t="shared" si="59"/>
        <v>animation</v>
      </c>
      <c r="S509" s="8">
        <f t="shared" si="60"/>
        <v>41156.750659722216</v>
      </c>
      <c r="T509" s="8">
        <f t="shared" si="57"/>
        <v>41201.750659722216</v>
      </c>
      <c r="U509" s="7">
        <f t="shared" si="61"/>
        <v>45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56"/>
        <v>0.8</v>
      </c>
      <c r="P510" s="7">
        <f t="shared" si="63"/>
        <v>133.33333333333334</v>
      </c>
      <c r="Q510" s="9" t="str">
        <f t="shared" si="58"/>
        <v>film &amp; video</v>
      </c>
      <c r="R510" s="10" t="str">
        <f t="shared" si="59"/>
        <v>animation</v>
      </c>
      <c r="S510" s="8">
        <f t="shared" si="60"/>
        <v>40994.815983796296</v>
      </c>
      <c r="T510" s="8">
        <f t="shared" si="57"/>
        <v>41054.384722222218</v>
      </c>
      <c r="U510" s="7">
        <f t="shared" si="61"/>
        <v>59.568738425921765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56"/>
        <v>0.2</v>
      </c>
      <c r="P511" s="7">
        <f t="shared" si="63"/>
        <v>10</v>
      </c>
      <c r="Q511" s="9" t="str">
        <f t="shared" si="58"/>
        <v>film &amp; video</v>
      </c>
      <c r="R511" s="10" t="str">
        <f t="shared" si="59"/>
        <v>animation</v>
      </c>
      <c r="S511" s="8">
        <f t="shared" si="60"/>
        <v>42153.423263888886</v>
      </c>
      <c r="T511" s="8">
        <f t="shared" si="57"/>
        <v>42183.423263888886</v>
      </c>
      <c r="U511" s="7">
        <f t="shared" si="61"/>
        <v>30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56"/>
        <v>0</v>
      </c>
      <c r="P512" s="7">
        <f>IF(L512&gt;0, E512/L512,0)</f>
        <v>0</v>
      </c>
      <c r="Q512" s="9" t="str">
        <f t="shared" si="58"/>
        <v>film &amp; video</v>
      </c>
      <c r="R512" s="10" t="str">
        <f t="shared" si="59"/>
        <v>animation</v>
      </c>
      <c r="S512" s="8">
        <f t="shared" si="60"/>
        <v>42399.968043981477</v>
      </c>
      <c r="T512" s="8">
        <f t="shared" si="57"/>
        <v>42429.968043981477</v>
      </c>
      <c r="U512" s="7">
        <f t="shared" si="61"/>
        <v>30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56"/>
        <v>3</v>
      </c>
      <c r="P513" s="7">
        <f>E513/L513</f>
        <v>30</v>
      </c>
      <c r="Q513" s="9" t="str">
        <f t="shared" si="58"/>
        <v>film &amp; video</v>
      </c>
      <c r="R513" s="10" t="str">
        <f t="shared" si="59"/>
        <v>animation</v>
      </c>
      <c r="S513" s="8">
        <f t="shared" si="60"/>
        <v>41340.09469907407</v>
      </c>
      <c r="T513" s="8">
        <f t="shared" si="57"/>
        <v>41370.053032407406</v>
      </c>
      <c r="U513" s="7">
        <f t="shared" si="61"/>
        <v>29.958333333335759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64">E514*100/D514</f>
        <v>0.13750000000000001</v>
      </c>
      <c r="P514" s="7">
        <f>E514/L514</f>
        <v>5.5</v>
      </c>
      <c r="Q514" s="9" t="str">
        <f t="shared" si="58"/>
        <v>film &amp; video</v>
      </c>
      <c r="R514" s="10" t="str">
        <f t="shared" si="59"/>
        <v>animation</v>
      </c>
      <c r="S514" s="8">
        <f t="shared" si="60"/>
        <v>42649.533877314818</v>
      </c>
      <c r="T514" s="8">
        <f t="shared" ref="T514:T577" si="65">(I514/86400)+25569+(-5/24)</f>
        <v>42694.575543981475</v>
      </c>
      <c r="U514" s="7">
        <f t="shared" si="61"/>
        <v>45.041666666656965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64"/>
        <v>13.923999999999999</v>
      </c>
      <c r="P515" s="7">
        <f>E515/L515</f>
        <v>102.38235294117646</v>
      </c>
      <c r="Q515" s="9" t="str">
        <f t="shared" ref="Q515:Q578" si="66">LEFT(N515, SEARCH("/",N515,1)-1)</f>
        <v>film &amp; video</v>
      </c>
      <c r="R515" s="10" t="str">
        <f t="shared" ref="R515:R578" si="67">RIGHT(N515,LEN(N515)-FIND("/",N515))</f>
        <v>animation</v>
      </c>
      <c r="S515" s="8">
        <f t="shared" ref="S515:S578" si="68">(J515/86400)+25569+(-5/24)</f>
        <v>42552.445659722223</v>
      </c>
      <c r="T515" s="8">
        <f t="shared" si="65"/>
        <v>42597.083333333336</v>
      </c>
      <c r="U515" s="7">
        <f t="shared" ref="U515:U578" si="69">T515-S515</f>
        <v>44.637673611112405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64"/>
        <v>3.3333333333333335</v>
      </c>
      <c r="P516" s="7">
        <f>E516/L516</f>
        <v>16.666666666666668</v>
      </c>
      <c r="Q516" s="9" t="str">
        <f t="shared" si="66"/>
        <v>film &amp; video</v>
      </c>
      <c r="R516" s="10" t="str">
        <f t="shared" si="67"/>
        <v>animation</v>
      </c>
      <c r="S516" s="8">
        <f t="shared" si="68"/>
        <v>41830.405636574069</v>
      </c>
      <c r="T516" s="8">
        <f t="shared" si="65"/>
        <v>41860.405636574069</v>
      </c>
      <c r="U516" s="7">
        <f t="shared" si="69"/>
        <v>30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64"/>
        <v>25.41340206185567</v>
      </c>
      <c r="P517" s="7">
        <f>E517/L517</f>
        <v>725.02941176470586</v>
      </c>
      <c r="Q517" s="9" t="str">
        <f t="shared" si="66"/>
        <v>film &amp; video</v>
      </c>
      <c r="R517" s="10" t="str">
        <f t="shared" si="67"/>
        <v>animation</v>
      </c>
      <c r="S517" s="8">
        <f t="shared" si="68"/>
        <v>42327.282418981478</v>
      </c>
      <c r="T517" s="8">
        <f t="shared" si="65"/>
        <v>42367.282418981478</v>
      </c>
      <c r="U517" s="7">
        <f t="shared" si="69"/>
        <v>40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64"/>
        <v>0</v>
      </c>
      <c r="P518" s="7">
        <f>IF(L518&gt;0, E518/L518,0)</f>
        <v>0</v>
      </c>
      <c r="Q518" s="9" t="str">
        <f t="shared" si="66"/>
        <v>film &amp; video</v>
      </c>
      <c r="R518" s="10" t="str">
        <f t="shared" si="67"/>
        <v>animation</v>
      </c>
      <c r="S518" s="8">
        <f t="shared" si="68"/>
        <v>42091.570370370369</v>
      </c>
      <c r="T518" s="8">
        <f t="shared" si="65"/>
        <v>42151.570370370369</v>
      </c>
      <c r="U518" s="7">
        <f t="shared" si="69"/>
        <v>60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64"/>
        <v>1.3666666666666667</v>
      </c>
      <c r="P519" s="7">
        <f>E519/L519</f>
        <v>68.333333333333329</v>
      </c>
      <c r="Q519" s="9" t="str">
        <f t="shared" si="66"/>
        <v>film &amp; video</v>
      </c>
      <c r="R519" s="10" t="str">
        <f t="shared" si="67"/>
        <v>animation</v>
      </c>
      <c r="S519" s="8">
        <f t="shared" si="68"/>
        <v>42738.406956018516</v>
      </c>
      <c r="T519" s="8">
        <f t="shared" si="65"/>
        <v>42768.406956018516</v>
      </c>
      <c r="U519" s="7">
        <f t="shared" si="69"/>
        <v>30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64"/>
        <v>0</v>
      </c>
      <c r="P520" s="7">
        <f>IF(L520&gt;0, E520/L520,0)</f>
        <v>0</v>
      </c>
      <c r="Q520" s="9" t="str">
        <f t="shared" si="66"/>
        <v>film &amp; video</v>
      </c>
      <c r="R520" s="10" t="str">
        <f t="shared" si="67"/>
        <v>animation</v>
      </c>
      <c r="S520" s="8">
        <f t="shared" si="68"/>
        <v>42223.407685185179</v>
      </c>
      <c r="T520" s="8">
        <f t="shared" si="65"/>
        <v>42253.406944444439</v>
      </c>
      <c r="U520" s="7">
        <f t="shared" si="69"/>
        <v>29.999259259260725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64"/>
        <v>22.881426547787683</v>
      </c>
      <c r="P521" s="7">
        <f t="shared" ref="P521:P548" si="70">E521/L521</f>
        <v>39.228571428571428</v>
      </c>
      <c r="Q521" s="9" t="str">
        <f t="shared" si="66"/>
        <v>film &amp; video</v>
      </c>
      <c r="R521" s="10" t="str">
        <f t="shared" si="67"/>
        <v>animation</v>
      </c>
      <c r="S521" s="8">
        <f t="shared" si="68"/>
        <v>41218.183113425919</v>
      </c>
      <c r="T521" s="8">
        <f t="shared" si="65"/>
        <v>41248.183113425919</v>
      </c>
      <c r="U521" s="7">
        <f t="shared" si="69"/>
        <v>30</v>
      </c>
    </row>
    <row r="522" spans="1:21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64"/>
        <v>102.1</v>
      </c>
      <c r="P522" s="7">
        <f t="shared" si="70"/>
        <v>150.14705882352942</v>
      </c>
      <c r="Q522" s="9" t="str">
        <f t="shared" si="66"/>
        <v>theater</v>
      </c>
      <c r="R522" s="10" t="str">
        <f t="shared" si="67"/>
        <v>plays</v>
      </c>
      <c r="S522" s="8">
        <f t="shared" si="68"/>
        <v>42318.493761574071</v>
      </c>
      <c r="T522" s="8">
        <f t="shared" si="65"/>
        <v>42348.493761574071</v>
      </c>
      <c r="U522" s="7">
        <f t="shared" si="69"/>
        <v>30</v>
      </c>
    </row>
    <row r="523" spans="1:21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64"/>
        <v>104.64</v>
      </c>
      <c r="P523" s="7">
        <f t="shared" si="70"/>
        <v>93.428571428571431</v>
      </c>
      <c r="Q523" s="9" t="str">
        <f t="shared" si="66"/>
        <v>theater</v>
      </c>
      <c r="R523" s="10" t="str">
        <f t="shared" si="67"/>
        <v>plays</v>
      </c>
      <c r="S523" s="8">
        <f t="shared" si="68"/>
        <v>42645.884479166663</v>
      </c>
      <c r="T523" s="8">
        <f t="shared" si="65"/>
        <v>42674.999305555553</v>
      </c>
      <c r="U523" s="7">
        <f t="shared" si="69"/>
        <v>29.114826388889924</v>
      </c>
    </row>
    <row r="524" spans="1:21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64"/>
        <v>114.66666666666667</v>
      </c>
      <c r="P524" s="7">
        <f t="shared" si="70"/>
        <v>110.96774193548387</v>
      </c>
      <c r="Q524" s="9" t="str">
        <f t="shared" si="66"/>
        <v>theater</v>
      </c>
      <c r="R524" s="10" t="str">
        <f t="shared" si="67"/>
        <v>plays</v>
      </c>
      <c r="S524" s="8">
        <f t="shared" si="68"/>
        <v>42429.832465277774</v>
      </c>
      <c r="T524" s="8">
        <f t="shared" si="65"/>
        <v>42449.790798611109</v>
      </c>
      <c r="U524" s="7">
        <f t="shared" si="69"/>
        <v>19.958333333335759</v>
      </c>
    </row>
    <row r="525" spans="1:21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64"/>
        <v>120.6</v>
      </c>
      <c r="P525" s="7">
        <f t="shared" si="70"/>
        <v>71.785714285714292</v>
      </c>
      <c r="Q525" s="9" t="str">
        <f t="shared" si="66"/>
        <v>theater</v>
      </c>
      <c r="R525" s="10" t="str">
        <f t="shared" si="67"/>
        <v>plays</v>
      </c>
      <c r="S525" s="8">
        <f t="shared" si="68"/>
        <v>42237.924490740734</v>
      </c>
      <c r="T525" s="8">
        <f t="shared" si="65"/>
        <v>42267.924490740734</v>
      </c>
      <c r="U525" s="7">
        <f t="shared" si="69"/>
        <v>30</v>
      </c>
    </row>
    <row r="526" spans="1:21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64"/>
        <v>108.67285714285714</v>
      </c>
      <c r="P526" s="7">
        <f t="shared" si="70"/>
        <v>29.258076923076924</v>
      </c>
      <c r="Q526" s="9" t="str">
        <f t="shared" si="66"/>
        <v>theater</v>
      </c>
      <c r="R526" s="10" t="str">
        <f t="shared" si="67"/>
        <v>plays</v>
      </c>
      <c r="S526" s="8">
        <f t="shared" si="68"/>
        <v>42492.508900462963</v>
      </c>
      <c r="T526" s="8">
        <f t="shared" si="65"/>
        <v>42522.508900462963</v>
      </c>
      <c r="U526" s="7">
        <f t="shared" si="69"/>
        <v>30</v>
      </c>
    </row>
    <row r="527" spans="1:21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64"/>
        <v>100</v>
      </c>
      <c r="P527" s="7">
        <f t="shared" si="70"/>
        <v>1000</v>
      </c>
      <c r="Q527" s="9" t="str">
        <f t="shared" si="66"/>
        <v>theater</v>
      </c>
      <c r="R527" s="10" t="str">
        <f t="shared" si="67"/>
        <v>plays</v>
      </c>
      <c r="S527" s="8">
        <f t="shared" si="68"/>
        <v>41850.192604166667</v>
      </c>
      <c r="T527" s="8">
        <f t="shared" si="65"/>
        <v>41895.192604166667</v>
      </c>
      <c r="U527" s="7">
        <f t="shared" si="69"/>
        <v>45</v>
      </c>
    </row>
    <row r="528" spans="1:21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64"/>
        <v>114</v>
      </c>
      <c r="P528" s="7">
        <f t="shared" si="70"/>
        <v>74.347826086956516</v>
      </c>
      <c r="Q528" s="9" t="str">
        <f t="shared" si="66"/>
        <v>theater</v>
      </c>
      <c r="R528" s="10" t="str">
        <f t="shared" si="67"/>
        <v>plays</v>
      </c>
      <c r="S528" s="8">
        <f t="shared" si="68"/>
        <v>42192.383611111109</v>
      </c>
      <c r="T528" s="8">
        <f t="shared" si="65"/>
        <v>42223.499999999993</v>
      </c>
      <c r="U528" s="7">
        <f t="shared" si="69"/>
        <v>31.116388888884103</v>
      </c>
    </row>
    <row r="529" spans="1:21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64"/>
        <v>100.85</v>
      </c>
      <c r="P529" s="7">
        <f t="shared" si="70"/>
        <v>63.829113924050631</v>
      </c>
      <c r="Q529" s="9" t="str">
        <f t="shared" si="66"/>
        <v>theater</v>
      </c>
      <c r="R529" s="10" t="str">
        <f t="shared" si="67"/>
        <v>plays</v>
      </c>
      <c r="S529" s="8">
        <f t="shared" si="68"/>
        <v>42752.997291666667</v>
      </c>
      <c r="T529" s="8">
        <f t="shared" si="65"/>
        <v>42783.461805555555</v>
      </c>
      <c r="U529" s="7">
        <f t="shared" si="69"/>
        <v>30.464513888888177</v>
      </c>
    </row>
    <row r="530" spans="1:21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64"/>
        <v>115.65217391304348</v>
      </c>
      <c r="P530" s="7">
        <f t="shared" si="70"/>
        <v>44.333333333333336</v>
      </c>
      <c r="Q530" s="9" t="str">
        <f t="shared" si="66"/>
        <v>theater</v>
      </c>
      <c r="R530" s="10" t="str">
        <f t="shared" si="67"/>
        <v>plays</v>
      </c>
      <c r="S530" s="8">
        <f t="shared" si="68"/>
        <v>42155.71188657407</v>
      </c>
      <c r="T530" s="8">
        <f t="shared" si="65"/>
        <v>42176.680555555555</v>
      </c>
      <c r="U530" s="7">
        <f t="shared" si="69"/>
        <v>20.96866898148437</v>
      </c>
    </row>
    <row r="531" spans="1:21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64"/>
        <v>130.41666666666666</v>
      </c>
      <c r="P531" s="7">
        <f t="shared" si="70"/>
        <v>86.944444444444443</v>
      </c>
      <c r="Q531" s="9" t="str">
        <f t="shared" si="66"/>
        <v>theater</v>
      </c>
      <c r="R531" s="10" t="str">
        <f t="shared" si="67"/>
        <v>plays</v>
      </c>
      <c r="S531" s="8">
        <f t="shared" si="68"/>
        <v>42724.822847222218</v>
      </c>
      <c r="T531" s="8">
        <f t="shared" si="65"/>
        <v>42745.999999999993</v>
      </c>
      <c r="U531" s="7">
        <f t="shared" si="69"/>
        <v>21.177152777774609</v>
      </c>
    </row>
    <row r="532" spans="1:21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64"/>
        <v>107.7826725403818</v>
      </c>
      <c r="P532" s="7">
        <f t="shared" si="70"/>
        <v>126.55172413793103</v>
      </c>
      <c r="Q532" s="9" t="str">
        <f t="shared" si="66"/>
        <v>theater</v>
      </c>
      <c r="R532" s="10" t="str">
        <f t="shared" si="67"/>
        <v>plays</v>
      </c>
      <c r="S532" s="8">
        <f t="shared" si="68"/>
        <v>42157.382731481477</v>
      </c>
      <c r="T532" s="8">
        <f t="shared" si="65"/>
        <v>42178.874999999993</v>
      </c>
      <c r="U532" s="7">
        <f t="shared" si="69"/>
        <v>21.49226851851563</v>
      </c>
    </row>
    <row r="533" spans="1:21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64"/>
        <v>100</v>
      </c>
      <c r="P533" s="7">
        <f t="shared" si="70"/>
        <v>129.03225806451613</v>
      </c>
      <c r="Q533" s="9" t="str">
        <f t="shared" si="66"/>
        <v>theater</v>
      </c>
      <c r="R533" s="10" t="str">
        <f t="shared" si="67"/>
        <v>plays</v>
      </c>
      <c r="S533" s="8">
        <f t="shared" si="68"/>
        <v>42675.856817129628</v>
      </c>
      <c r="T533" s="8">
        <f t="shared" si="65"/>
        <v>42721.082638888889</v>
      </c>
      <c r="U533" s="7">
        <f t="shared" si="69"/>
        <v>45.225821759260725</v>
      </c>
    </row>
    <row r="534" spans="1:21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64"/>
        <v>123.25</v>
      </c>
      <c r="P534" s="7">
        <f t="shared" si="70"/>
        <v>71.242774566473983</v>
      </c>
      <c r="Q534" s="9" t="str">
        <f t="shared" si="66"/>
        <v>theater</v>
      </c>
      <c r="R534" s="10" t="str">
        <f t="shared" si="67"/>
        <v>plays</v>
      </c>
      <c r="S534" s="8">
        <f t="shared" si="68"/>
        <v>42472.798703703702</v>
      </c>
      <c r="T534" s="8">
        <f t="shared" si="65"/>
        <v>42502.798703703702</v>
      </c>
      <c r="U534" s="7">
        <f t="shared" si="69"/>
        <v>30</v>
      </c>
    </row>
    <row r="535" spans="1:21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64"/>
        <v>100.2</v>
      </c>
      <c r="P535" s="7">
        <f t="shared" si="70"/>
        <v>117.88235294117646</v>
      </c>
      <c r="Q535" s="9" t="str">
        <f t="shared" si="66"/>
        <v>theater</v>
      </c>
      <c r="R535" s="10" t="str">
        <f t="shared" si="67"/>
        <v>plays</v>
      </c>
      <c r="S535" s="8">
        <f t="shared" si="68"/>
        <v>42482.226446759254</v>
      </c>
      <c r="T535" s="8">
        <f t="shared" si="65"/>
        <v>42506.226446759254</v>
      </c>
      <c r="U535" s="7">
        <f t="shared" si="69"/>
        <v>24</v>
      </c>
    </row>
    <row r="536" spans="1:21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64"/>
        <v>104.66666666666667</v>
      </c>
      <c r="P536" s="7">
        <f t="shared" si="70"/>
        <v>327.08333333333331</v>
      </c>
      <c r="Q536" s="9" t="str">
        <f t="shared" si="66"/>
        <v>theater</v>
      </c>
      <c r="R536" s="10" t="str">
        <f t="shared" si="67"/>
        <v>plays</v>
      </c>
      <c r="S536" s="8">
        <f t="shared" si="68"/>
        <v>42270.602662037032</v>
      </c>
      <c r="T536" s="8">
        <f t="shared" si="65"/>
        <v>42309.749999999993</v>
      </c>
      <c r="U536" s="7">
        <f t="shared" si="69"/>
        <v>39.147337962960592</v>
      </c>
    </row>
    <row r="537" spans="1:21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64"/>
        <v>102.5</v>
      </c>
      <c r="P537" s="7">
        <f t="shared" si="70"/>
        <v>34.745762711864408</v>
      </c>
      <c r="Q537" s="9" t="str">
        <f t="shared" si="66"/>
        <v>theater</v>
      </c>
      <c r="R537" s="10" t="str">
        <f t="shared" si="67"/>
        <v>plays</v>
      </c>
      <c r="S537" s="8">
        <f t="shared" si="68"/>
        <v>42711.336863425924</v>
      </c>
      <c r="T537" s="8">
        <f t="shared" si="65"/>
        <v>42741.336863425924</v>
      </c>
      <c r="U537" s="7">
        <f t="shared" si="69"/>
        <v>30</v>
      </c>
    </row>
    <row r="538" spans="1:21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64"/>
        <v>118.25757575757575</v>
      </c>
      <c r="P538" s="7">
        <f t="shared" si="70"/>
        <v>100.06410256410257</v>
      </c>
      <c r="Q538" s="9" t="str">
        <f t="shared" si="66"/>
        <v>theater</v>
      </c>
      <c r="R538" s="10" t="str">
        <f t="shared" si="67"/>
        <v>plays</v>
      </c>
      <c r="S538" s="8">
        <f t="shared" si="68"/>
        <v>42179.136655092589</v>
      </c>
      <c r="T538" s="8">
        <f t="shared" si="65"/>
        <v>42219.541666666664</v>
      </c>
      <c r="U538" s="7">
        <f t="shared" si="69"/>
        <v>40.405011574075615</v>
      </c>
    </row>
    <row r="539" spans="1:21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64"/>
        <v>120.5</v>
      </c>
      <c r="P539" s="7">
        <f t="shared" si="70"/>
        <v>40.847457627118644</v>
      </c>
      <c r="Q539" s="9" t="str">
        <f t="shared" si="66"/>
        <v>theater</v>
      </c>
      <c r="R539" s="10" t="str">
        <f t="shared" si="67"/>
        <v>plays</v>
      </c>
      <c r="S539" s="8">
        <f t="shared" si="68"/>
        <v>42282.560081018521</v>
      </c>
      <c r="T539" s="8">
        <f t="shared" si="65"/>
        <v>42312.601747685178</v>
      </c>
      <c r="U539" s="7">
        <f t="shared" si="69"/>
        <v>30.041666666656965</v>
      </c>
    </row>
    <row r="540" spans="1:21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64"/>
        <v>302.42</v>
      </c>
      <c r="P540" s="7">
        <f t="shared" si="70"/>
        <v>252.01666666666668</v>
      </c>
      <c r="Q540" s="9" t="str">
        <f t="shared" si="66"/>
        <v>theater</v>
      </c>
      <c r="R540" s="10" t="str">
        <f t="shared" si="67"/>
        <v>plays</v>
      </c>
      <c r="S540" s="8">
        <f t="shared" si="68"/>
        <v>42473.586377314808</v>
      </c>
      <c r="T540" s="8">
        <f t="shared" si="65"/>
        <v>42503.586377314808</v>
      </c>
      <c r="U540" s="7">
        <f t="shared" si="69"/>
        <v>30</v>
      </c>
    </row>
    <row r="541" spans="1:21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64"/>
        <v>100.64400000000001</v>
      </c>
      <c r="P541" s="7">
        <f t="shared" si="70"/>
        <v>25.161000000000001</v>
      </c>
      <c r="Q541" s="9" t="str">
        <f t="shared" si="66"/>
        <v>theater</v>
      </c>
      <c r="R541" s="10" t="str">
        <f t="shared" si="67"/>
        <v>plays</v>
      </c>
      <c r="S541" s="8">
        <f t="shared" si="68"/>
        <v>42534.841516203705</v>
      </c>
      <c r="T541" s="8">
        <f t="shared" si="65"/>
        <v>42555.841516203705</v>
      </c>
      <c r="U541" s="7">
        <f t="shared" si="69"/>
        <v>21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64"/>
        <v>6.6666666666666671E-3</v>
      </c>
      <c r="P542" s="7">
        <f t="shared" si="70"/>
        <v>1</v>
      </c>
      <c r="Q542" s="9" t="str">
        <f t="shared" si="66"/>
        <v>technology</v>
      </c>
      <c r="R542" s="10" t="str">
        <f t="shared" si="67"/>
        <v>web</v>
      </c>
      <c r="S542" s="8">
        <f t="shared" si="68"/>
        <v>42009.608865740738</v>
      </c>
      <c r="T542" s="8">
        <f t="shared" si="65"/>
        <v>42039.608865740738</v>
      </c>
      <c r="U542" s="7">
        <f t="shared" si="69"/>
        <v>30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64"/>
        <v>0.55555555555555558</v>
      </c>
      <c r="P543" s="7">
        <f t="shared" si="70"/>
        <v>25</v>
      </c>
      <c r="Q543" s="9" t="str">
        <f t="shared" si="66"/>
        <v>technology</v>
      </c>
      <c r="R543" s="10" t="str">
        <f t="shared" si="67"/>
        <v>web</v>
      </c>
      <c r="S543" s="8">
        <f t="shared" si="68"/>
        <v>42275.838356481479</v>
      </c>
      <c r="T543" s="8">
        <f t="shared" si="65"/>
        <v>42305.838356481479</v>
      </c>
      <c r="U543" s="7">
        <f t="shared" si="69"/>
        <v>30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64"/>
        <v>4.0000000000000002E-4</v>
      </c>
      <c r="P544" s="7">
        <f t="shared" si="70"/>
        <v>1</v>
      </c>
      <c r="Q544" s="9" t="str">
        <f t="shared" si="66"/>
        <v>technology</v>
      </c>
      <c r="R544" s="10" t="str">
        <f t="shared" si="67"/>
        <v>web</v>
      </c>
      <c r="S544" s="8">
        <f t="shared" si="68"/>
        <v>42433.529120370367</v>
      </c>
      <c r="T544" s="8">
        <f t="shared" si="65"/>
        <v>42493.487453703703</v>
      </c>
      <c r="U544" s="7">
        <f t="shared" si="69"/>
        <v>59.958333333335759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64"/>
        <v>0.31818181818181818</v>
      </c>
      <c r="P545" s="7">
        <f t="shared" si="70"/>
        <v>35</v>
      </c>
      <c r="Q545" s="9" t="str">
        <f t="shared" si="66"/>
        <v>technology</v>
      </c>
      <c r="R545" s="10" t="str">
        <f t="shared" si="67"/>
        <v>web</v>
      </c>
      <c r="S545" s="8">
        <f t="shared" si="68"/>
        <v>41913.88381944444</v>
      </c>
      <c r="T545" s="8">
        <f t="shared" si="65"/>
        <v>41943.88381944444</v>
      </c>
      <c r="U545" s="7">
        <f t="shared" si="69"/>
        <v>30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64"/>
        <v>1.2</v>
      </c>
      <c r="P546" s="7">
        <f t="shared" si="70"/>
        <v>3</v>
      </c>
      <c r="Q546" s="9" t="str">
        <f t="shared" si="66"/>
        <v>technology</v>
      </c>
      <c r="R546" s="10" t="str">
        <f t="shared" si="67"/>
        <v>web</v>
      </c>
      <c r="S546" s="8">
        <f t="shared" si="68"/>
        <v>42525.448611111111</v>
      </c>
      <c r="T546" s="8">
        <f t="shared" si="65"/>
        <v>42555.448611111111</v>
      </c>
      <c r="U546" s="7">
        <f t="shared" si="69"/>
        <v>30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64"/>
        <v>27.384</v>
      </c>
      <c r="P547" s="7">
        <f t="shared" si="70"/>
        <v>402.70588235294116</v>
      </c>
      <c r="Q547" s="9" t="str">
        <f t="shared" si="66"/>
        <v>technology</v>
      </c>
      <c r="R547" s="10" t="str">
        <f t="shared" si="67"/>
        <v>web</v>
      </c>
      <c r="S547" s="8">
        <f t="shared" si="68"/>
        <v>42283.38413194444</v>
      </c>
      <c r="T547" s="8">
        <f t="shared" si="65"/>
        <v>42323.425798611112</v>
      </c>
      <c r="U547" s="7">
        <f t="shared" si="69"/>
        <v>40.041666666671517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64"/>
        <v>8.666666666666667E-2</v>
      </c>
      <c r="P548" s="7">
        <f t="shared" si="70"/>
        <v>26</v>
      </c>
      <c r="Q548" s="9" t="str">
        <f t="shared" si="66"/>
        <v>technology</v>
      </c>
      <c r="R548" s="10" t="str">
        <f t="shared" si="67"/>
        <v>web</v>
      </c>
      <c r="S548" s="8">
        <f t="shared" si="68"/>
        <v>42249.459664351853</v>
      </c>
      <c r="T548" s="8">
        <f t="shared" si="65"/>
        <v>42294.459664351853</v>
      </c>
      <c r="U548" s="7">
        <f t="shared" si="69"/>
        <v>45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64"/>
        <v>0</v>
      </c>
      <c r="P549" s="7">
        <f>IF(L549&gt;0, E549/L549,0)</f>
        <v>0</v>
      </c>
      <c r="Q549" s="9" t="str">
        <f t="shared" si="66"/>
        <v>technology</v>
      </c>
      <c r="R549" s="10" t="str">
        <f t="shared" si="67"/>
        <v>web</v>
      </c>
      <c r="S549" s="8">
        <f t="shared" si="68"/>
        <v>42380.488009259258</v>
      </c>
      <c r="T549" s="8">
        <f t="shared" si="65"/>
        <v>42410.488009259258</v>
      </c>
      <c r="U549" s="7">
        <f t="shared" si="69"/>
        <v>30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64"/>
        <v>0.09</v>
      </c>
      <c r="P550" s="7">
        <f>E550/L550</f>
        <v>9</v>
      </c>
      <c r="Q550" s="9" t="str">
        <f t="shared" si="66"/>
        <v>technology</v>
      </c>
      <c r="R550" s="10" t="str">
        <f t="shared" si="67"/>
        <v>web</v>
      </c>
      <c r="S550" s="8">
        <f t="shared" si="68"/>
        <v>42276.695</v>
      </c>
      <c r="T550" s="8">
        <f t="shared" si="65"/>
        <v>42306.695</v>
      </c>
      <c r="U550" s="7">
        <f t="shared" si="69"/>
        <v>30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64"/>
        <v>2.72</v>
      </c>
      <c r="P551" s="7">
        <f>E551/L551</f>
        <v>8.5</v>
      </c>
      <c r="Q551" s="9" t="str">
        <f t="shared" si="66"/>
        <v>technology</v>
      </c>
      <c r="R551" s="10" t="str">
        <f t="shared" si="67"/>
        <v>web</v>
      </c>
      <c r="S551" s="8">
        <f t="shared" si="68"/>
        <v>42163.428495370368</v>
      </c>
      <c r="T551" s="8">
        <f t="shared" si="65"/>
        <v>42193.428495370368</v>
      </c>
      <c r="U551" s="7">
        <f t="shared" si="69"/>
        <v>30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64"/>
        <v>0.7</v>
      </c>
      <c r="P552" s="7">
        <f>E552/L552</f>
        <v>8.75</v>
      </c>
      <c r="Q552" s="9" t="str">
        <f t="shared" si="66"/>
        <v>technology</v>
      </c>
      <c r="R552" s="10" t="str">
        <f t="shared" si="67"/>
        <v>web</v>
      </c>
      <c r="S552" s="8">
        <f t="shared" si="68"/>
        <v>42753.47042824074</v>
      </c>
      <c r="T552" s="8">
        <f t="shared" si="65"/>
        <v>42765.999999999993</v>
      </c>
      <c r="U552" s="7">
        <f t="shared" si="69"/>
        <v>12.529571759252576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64"/>
        <v>5.0413333333333332</v>
      </c>
      <c r="P553" s="7">
        <f>E553/L553</f>
        <v>135.03571428571428</v>
      </c>
      <c r="Q553" s="9" t="str">
        <f t="shared" si="66"/>
        <v>technology</v>
      </c>
      <c r="R553" s="10" t="str">
        <f t="shared" si="67"/>
        <v>web</v>
      </c>
      <c r="S553" s="8">
        <f t="shared" si="68"/>
        <v>42173.067407407405</v>
      </c>
      <c r="T553" s="8">
        <f t="shared" si="65"/>
        <v>42217.536805555552</v>
      </c>
      <c r="U553" s="7">
        <f t="shared" si="69"/>
        <v>44.469398148146865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64"/>
        <v>0</v>
      </c>
      <c r="P554" s="7">
        <f>IF(L554&gt;0, E554/L554,0)</f>
        <v>0</v>
      </c>
      <c r="Q554" s="9" t="str">
        <f t="shared" si="66"/>
        <v>technology</v>
      </c>
      <c r="R554" s="10" t="str">
        <f t="shared" si="67"/>
        <v>web</v>
      </c>
      <c r="S554" s="8">
        <f t="shared" si="68"/>
        <v>42318.408518518518</v>
      </c>
      <c r="T554" s="8">
        <f t="shared" si="65"/>
        <v>42378.408518518518</v>
      </c>
      <c r="U554" s="7">
        <f t="shared" si="69"/>
        <v>60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64"/>
        <v>0.49199999999999999</v>
      </c>
      <c r="P555" s="7">
        <f>E555/L555</f>
        <v>20.5</v>
      </c>
      <c r="Q555" s="9" t="str">
        <f t="shared" si="66"/>
        <v>technology</v>
      </c>
      <c r="R555" s="10" t="str">
        <f t="shared" si="67"/>
        <v>web</v>
      </c>
      <c r="S555" s="8">
        <f t="shared" si="68"/>
        <v>41927.511469907404</v>
      </c>
      <c r="T555" s="8">
        <f t="shared" si="65"/>
        <v>41957.553136574068</v>
      </c>
      <c r="U555" s="7">
        <f t="shared" si="69"/>
        <v>30.041666666664241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64"/>
        <v>36.589147286821706</v>
      </c>
      <c r="P556" s="7">
        <f>E556/L556</f>
        <v>64.36363636363636</v>
      </c>
      <c r="Q556" s="9" t="str">
        <f t="shared" si="66"/>
        <v>technology</v>
      </c>
      <c r="R556" s="10" t="str">
        <f t="shared" si="67"/>
        <v>web</v>
      </c>
      <c r="S556" s="8">
        <f t="shared" si="68"/>
        <v>41901.476527777777</v>
      </c>
      <c r="T556" s="8">
        <f t="shared" si="65"/>
        <v>41931.476527777777</v>
      </c>
      <c r="U556" s="7">
        <f t="shared" si="69"/>
        <v>30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64"/>
        <v>0</v>
      </c>
      <c r="P557" s="7">
        <f>IF(L557&gt;0, E557/L557,0)</f>
        <v>0</v>
      </c>
      <c r="Q557" s="9" t="str">
        <f t="shared" si="66"/>
        <v>technology</v>
      </c>
      <c r="R557" s="10" t="str">
        <f t="shared" si="67"/>
        <v>web</v>
      </c>
      <c r="S557" s="8">
        <f t="shared" si="68"/>
        <v>42503.145173611112</v>
      </c>
      <c r="T557" s="8">
        <f t="shared" si="65"/>
        <v>42533.145173611112</v>
      </c>
      <c r="U557" s="7">
        <f t="shared" si="69"/>
        <v>30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64"/>
        <v>2.5</v>
      </c>
      <c r="P558" s="7">
        <f>E558/L558</f>
        <v>200</v>
      </c>
      <c r="Q558" s="9" t="str">
        <f t="shared" si="66"/>
        <v>technology</v>
      </c>
      <c r="R558" s="10" t="str">
        <f t="shared" si="67"/>
        <v>web</v>
      </c>
      <c r="S558" s="8">
        <f t="shared" si="68"/>
        <v>42345.651817129627</v>
      </c>
      <c r="T558" s="8">
        <f t="shared" si="65"/>
        <v>42375.651817129627</v>
      </c>
      <c r="U558" s="7">
        <f t="shared" si="69"/>
        <v>30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64"/>
        <v>0.91066666666666662</v>
      </c>
      <c r="P559" s="7">
        <f>E559/L559</f>
        <v>68.3</v>
      </c>
      <c r="Q559" s="9" t="str">
        <f t="shared" si="66"/>
        <v>technology</v>
      </c>
      <c r="R559" s="10" t="str">
        <f t="shared" si="67"/>
        <v>web</v>
      </c>
      <c r="S559" s="8">
        <f t="shared" si="68"/>
        <v>42676.733831018515</v>
      </c>
      <c r="T559" s="8">
        <f t="shared" si="65"/>
        <v>42706.775497685179</v>
      </c>
      <c r="U559" s="7">
        <f t="shared" si="69"/>
        <v>30.041666666664241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64"/>
        <v>0</v>
      </c>
      <c r="P560" s="7">
        <f>IF(L560&gt;0, E560/L560,0)</f>
        <v>0</v>
      </c>
      <c r="Q560" s="9" t="str">
        <f t="shared" si="66"/>
        <v>technology</v>
      </c>
      <c r="R560" s="10" t="str">
        <f t="shared" si="67"/>
        <v>web</v>
      </c>
      <c r="S560" s="8">
        <f t="shared" si="68"/>
        <v>42057.674826388888</v>
      </c>
      <c r="T560" s="8">
        <f t="shared" si="65"/>
        <v>42087.633159722223</v>
      </c>
      <c r="U560" s="7">
        <f t="shared" si="69"/>
        <v>29.958333333335759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64"/>
        <v>2.0833333333333332E-2</v>
      </c>
      <c r="P561" s="7">
        <f>E561/L561</f>
        <v>50</v>
      </c>
      <c r="Q561" s="9" t="str">
        <f t="shared" si="66"/>
        <v>technology</v>
      </c>
      <c r="R561" s="10" t="str">
        <f t="shared" si="67"/>
        <v>web</v>
      </c>
      <c r="S561" s="8">
        <f t="shared" si="68"/>
        <v>42321.074768518512</v>
      </c>
      <c r="T561" s="8">
        <f t="shared" si="65"/>
        <v>42351.074768518512</v>
      </c>
      <c r="U561" s="7">
        <f t="shared" si="69"/>
        <v>30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64"/>
        <v>1.2E-2</v>
      </c>
      <c r="P562" s="7">
        <f>E562/L562</f>
        <v>4</v>
      </c>
      <c r="Q562" s="9" t="str">
        <f t="shared" si="66"/>
        <v>technology</v>
      </c>
      <c r="R562" s="10" t="str">
        <f t="shared" si="67"/>
        <v>web</v>
      </c>
      <c r="S562" s="8">
        <f t="shared" si="68"/>
        <v>41960.563020833331</v>
      </c>
      <c r="T562" s="8">
        <f t="shared" si="65"/>
        <v>41990.563020833331</v>
      </c>
      <c r="U562" s="7">
        <f t="shared" si="69"/>
        <v>30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64"/>
        <v>0.36666666666666664</v>
      </c>
      <c r="P563" s="7">
        <f>E563/L563</f>
        <v>27.5</v>
      </c>
      <c r="Q563" s="9" t="str">
        <f t="shared" si="66"/>
        <v>technology</v>
      </c>
      <c r="R563" s="10" t="str">
        <f t="shared" si="67"/>
        <v>web</v>
      </c>
      <c r="S563" s="8">
        <f t="shared" si="68"/>
        <v>42268.450381944444</v>
      </c>
      <c r="T563" s="8">
        <f t="shared" si="65"/>
        <v>42303.450381944444</v>
      </c>
      <c r="U563" s="7">
        <f t="shared" si="69"/>
        <v>35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64"/>
        <v>0</v>
      </c>
      <c r="P564" s="7">
        <f>IF(L564&gt;0, E564/L564,0)</f>
        <v>0</v>
      </c>
      <c r="Q564" s="9" t="str">
        <f t="shared" si="66"/>
        <v>technology</v>
      </c>
      <c r="R564" s="10" t="str">
        <f t="shared" si="67"/>
        <v>web</v>
      </c>
      <c r="S564" s="8">
        <f t="shared" si="68"/>
        <v>42692.180729166663</v>
      </c>
      <c r="T564" s="8">
        <f t="shared" si="65"/>
        <v>42722.180729166663</v>
      </c>
      <c r="U564" s="7">
        <f t="shared" si="69"/>
        <v>30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64"/>
        <v>9.0666666666666673E-2</v>
      </c>
      <c r="P565" s="7">
        <f>E565/L565</f>
        <v>34</v>
      </c>
      <c r="Q565" s="9" t="str">
        <f t="shared" si="66"/>
        <v>technology</v>
      </c>
      <c r="R565" s="10" t="str">
        <f t="shared" si="67"/>
        <v>web</v>
      </c>
      <c r="S565" s="8">
        <f t="shared" si="68"/>
        <v>42021.861655092587</v>
      </c>
      <c r="T565" s="8">
        <f t="shared" si="65"/>
        <v>42051.861655092587</v>
      </c>
      <c r="U565" s="7">
        <f t="shared" si="69"/>
        <v>30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64"/>
        <v>5.5555555555555558E-3</v>
      </c>
      <c r="P566" s="7">
        <f>E566/L566</f>
        <v>1</v>
      </c>
      <c r="Q566" s="9" t="str">
        <f t="shared" si="66"/>
        <v>technology</v>
      </c>
      <c r="R566" s="10" t="str">
        <f t="shared" si="67"/>
        <v>web</v>
      </c>
      <c r="S566" s="8">
        <f t="shared" si="68"/>
        <v>42411.734664351847</v>
      </c>
      <c r="T566" s="8">
        <f t="shared" si="65"/>
        <v>42441.734664351847</v>
      </c>
      <c r="U566" s="7">
        <f t="shared" si="69"/>
        <v>30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64"/>
        <v>0</v>
      </c>
      <c r="P567" s="7">
        <f>IF(L567&gt;0, E567/L567,0)</f>
        <v>0</v>
      </c>
      <c r="Q567" s="9" t="str">
        <f t="shared" si="66"/>
        <v>technology</v>
      </c>
      <c r="R567" s="10" t="str">
        <f t="shared" si="67"/>
        <v>web</v>
      </c>
      <c r="S567" s="8">
        <f t="shared" si="68"/>
        <v>42165.576956018514</v>
      </c>
      <c r="T567" s="8">
        <f t="shared" si="65"/>
        <v>42195.576956018514</v>
      </c>
      <c r="U567" s="7">
        <f t="shared" si="69"/>
        <v>30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64"/>
        <v>0.02</v>
      </c>
      <c r="P568" s="7">
        <f>E568/L568</f>
        <v>1</v>
      </c>
      <c r="Q568" s="9" t="str">
        <f t="shared" si="66"/>
        <v>technology</v>
      </c>
      <c r="R568" s="10" t="str">
        <f t="shared" si="67"/>
        <v>web</v>
      </c>
      <c r="S568" s="8">
        <f t="shared" si="68"/>
        <v>42535.476076388884</v>
      </c>
      <c r="T568" s="8">
        <f t="shared" si="65"/>
        <v>42565.476076388884</v>
      </c>
      <c r="U568" s="7">
        <f t="shared" si="69"/>
        <v>30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64"/>
        <v>0</v>
      </c>
      <c r="P569" s="7">
        <f>IF(L569&gt;0, E569/L569,0)</f>
        <v>0</v>
      </c>
      <c r="Q569" s="9" t="str">
        <f t="shared" si="66"/>
        <v>technology</v>
      </c>
      <c r="R569" s="10" t="str">
        <f t="shared" si="67"/>
        <v>web</v>
      </c>
      <c r="S569" s="8">
        <f t="shared" si="68"/>
        <v>41975.634189814817</v>
      </c>
      <c r="T569" s="8">
        <f t="shared" si="65"/>
        <v>42005.634189814817</v>
      </c>
      <c r="U569" s="7">
        <f t="shared" si="69"/>
        <v>30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64"/>
        <v>1</v>
      </c>
      <c r="P570" s="7">
        <f>E570/L570</f>
        <v>49</v>
      </c>
      <c r="Q570" s="9" t="str">
        <f t="shared" si="66"/>
        <v>technology</v>
      </c>
      <c r="R570" s="10" t="str">
        <f t="shared" si="67"/>
        <v>web</v>
      </c>
      <c r="S570" s="8">
        <f t="shared" si="68"/>
        <v>42348.713229166664</v>
      </c>
      <c r="T570" s="8">
        <f t="shared" si="65"/>
        <v>42385.249999999993</v>
      </c>
      <c r="U570" s="7">
        <f t="shared" si="69"/>
        <v>36.536770833328774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64"/>
        <v>0.8</v>
      </c>
      <c r="P571" s="7">
        <f>E571/L571</f>
        <v>20</v>
      </c>
      <c r="Q571" s="9" t="str">
        <f t="shared" si="66"/>
        <v>technology</v>
      </c>
      <c r="R571" s="10" t="str">
        <f t="shared" si="67"/>
        <v>web</v>
      </c>
      <c r="S571" s="8">
        <f t="shared" si="68"/>
        <v>42340.639027777775</v>
      </c>
      <c r="T571" s="8">
        <f t="shared" si="65"/>
        <v>42370.639027777775</v>
      </c>
      <c r="U571" s="7">
        <f t="shared" si="69"/>
        <v>30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64"/>
        <v>0.16705882352941176</v>
      </c>
      <c r="P572" s="7">
        <f>E572/L572</f>
        <v>142</v>
      </c>
      <c r="Q572" s="9" t="str">
        <f t="shared" si="66"/>
        <v>technology</v>
      </c>
      <c r="R572" s="10" t="str">
        <f t="shared" si="67"/>
        <v>web</v>
      </c>
      <c r="S572" s="8">
        <f t="shared" si="68"/>
        <v>42388.589918981474</v>
      </c>
      <c r="T572" s="8">
        <f t="shared" si="65"/>
        <v>42418.589918981474</v>
      </c>
      <c r="U572" s="7">
        <f t="shared" si="69"/>
        <v>30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64"/>
        <v>0.42399999999999999</v>
      </c>
      <c r="P573" s="7">
        <f>E573/L573</f>
        <v>53</v>
      </c>
      <c r="Q573" s="9" t="str">
        <f t="shared" si="66"/>
        <v>technology</v>
      </c>
      <c r="R573" s="10" t="str">
        <f t="shared" si="67"/>
        <v>web</v>
      </c>
      <c r="S573" s="8">
        <f t="shared" si="68"/>
        <v>42192.607905092591</v>
      </c>
      <c r="T573" s="8">
        <f t="shared" si="65"/>
        <v>42211.957638888889</v>
      </c>
      <c r="U573" s="7">
        <f t="shared" si="69"/>
        <v>19.349733796298096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64"/>
        <v>0</v>
      </c>
      <c r="P574" s="7">
        <f>IF(L574&gt;0, E574/L574,0)</f>
        <v>0</v>
      </c>
      <c r="Q574" s="9" t="str">
        <f t="shared" si="66"/>
        <v>technology</v>
      </c>
      <c r="R574" s="10" t="str">
        <f t="shared" si="67"/>
        <v>web</v>
      </c>
      <c r="S574" s="8">
        <f t="shared" si="68"/>
        <v>42282.507962962962</v>
      </c>
      <c r="T574" s="8">
        <f t="shared" si="65"/>
        <v>42312.549629629626</v>
      </c>
      <c r="U574" s="7">
        <f t="shared" si="69"/>
        <v>30.041666666664241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64"/>
        <v>0.38925389253892539</v>
      </c>
      <c r="P575" s="7">
        <f t="shared" ref="P575:P582" si="71">E575/L575</f>
        <v>38.444444444444443</v>
      </c>
      <c r="Q575" s="9" t="str">
        <f t="shared" si="66"/>
        <v>technology</v>
      </c>
      <c r="R575" s="10" t="str">
        <f t="shared" si="67"/>
        <v>web</v>
      </c>
      <c r="S575" s="8">
        <f t="shared" si="68"/>
        <v>41962.841793981475</v>
      </c>
      <c r="T575" s="8">
        <f t="shared" si="65"/>
        <v>42021.841666666667</v>
      </c>
      <c r="U575" s="7">
        <f t="shared" si="69"/>
        <v>58.999872685191804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64"/>
        <v>0.7155635062611807</v>
      </c>
      <c r="P576" s="7">
        <f t="shared" si="71"/>
        <v>20</v>
      </c>
      <c r="Q576" s="9" t="str">
        <f t="shared" si="66"/>
        <v>technology</v>
      </c>
      <c r="R576" s="10" t="str">
        <f t="shared" si="67"/>
        <v>web</v>
      </c>
      <c r="S576" s="8">
        <f t="shared" si="68"/>
        <v>42632.235034722216</v>
      </c>
      <c r="T576" s="8">
        <f t="shared" si="65"/>
        <v>42662.235034722216</v>
      </c>
      <c r="U576" s="7">
        <f t="shared" si="69"/>
        <v>30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64"/>
        <v>0.43166666666666664</v>
      </c>
      <c r="P577" s="7">
        <f t="shared" si="71"/>
        <v>64.75</v>
      </c>
      <c r="Q577" s="9" t="str">
        <f t="shared" si="66"/>
        <v>technology</v>
      </c>
      <c r="R577" s="10" t="str">
        <f t="shared" si="67"/>
        <v>web</v>
      </c>
      <c r="S577" s="8">
        <f t="shared" si="68"/>
        <v>42138.484293981477</v>
      </c>
      <c r="T577" s="8">
        <f t="shared" si="65"/>
        <v>42168.484293981477</v>
      </c>
      <c r="U577" s="7">
        <f t="shared" si="69"/>
        <v>30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72">E578*100/D578</f>
        <v>1.25E-3</v>
      </c>
      <c r="P578" s="7">
        <f t="shared" si="71"/>
        <v>1</v>
      </c>
      <c r="Q578" s="9" t="str">
        <f t="shared" si="66"/>
        <v>technology</v>
      </c>
      <c r="R578" s="10" t="str">
        <f t="shared" si="67"/>
        <v>web</v>
      </c>
      <c r="S578" s="8">
        <f t="shared" si="68"/>
        <v>42031.263333333329</v>
      </c>
      <c r="T578" s="8">
        <f t="shared" ref="T578:T641" si="73">(I578/86400)+25569+(-5/24)</f>
        <v>42091.221666666665</v>
      </c>
      <c r="U578" s="7">
        <f t="shared" si="69"/>
        <v>59.958333333335759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72"/>
        <v>0.2</v>
      </c>
      <c r="P579" s="7">
        <f t="shared" si="71"/>
        <v>10</v>
      </c>
      <c r="Q579" s="9" t="str">
        <f t="shared" ref="Q579:Q642" si="74">LEFT(N579, SEARCH("/",N579,1)-1)</f>
        <v>technology</v>
      </c>
      <c r="R579" s="10" t="str">
        <f t="shared" ref="R579:R642" si="75">RIGHT(N579,LEN(N579)-FIND("/",N579))</f>
        <v>web</v>
      </c>
      <c r="S579" s="8">
        <f t="shared" ref="S579:S642" si="76">(J579/86400)+25569+(-5/24)</f>
        <v>42450.380810185183</v>
      </c>
      <c r="T579" s="8">
        <f t="shared" si="73"/>
        <v>42510.380810185183</v>
      </c>
      <c r="U579" s="7">
        <f t="shared" ref="U579:U642" si="77">T579-S579</f>
        <v>60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72"/>
        <v>1.12E-2</v>
      </c>
      <c r="P580" s="7">
        <f t="shared" si="71"/>
        <v>2</v>
      </c>
      <c r="Q580" s="9" t="str">
        <f t="shared" si="74"/>
        <v>technology</v>
      </c>
      <c r="R580" s="10" t="str">
        <f t="shared" si="75"/>
        <v>web</v>
      </c>
      <c r="S580" s="8">
        <f t="shared" si="76"/>
        <v>42230.370289351849</v>
      </c>
      <c r="T580" s="8">
        <f t="shared" si="73"/>
        <v>42254.370289351849</v>
      </c>
      <c r="U580" s="7">
        <f t="shared" si="77"/>
        <v>24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72"/>
        <v>1.4583333333333333</v>
      </c>
      <c r="P581" s="7">
        <f t="shared" si="71"/>
        <v>35</v>
      </c>
      <c r="Q581" s="9" t="str">
        <f t="shared" si="74"/>
        <v>technology</v>
      </c>
      <c r="R581" s="10" t="str">
        <f t="shared" si="75"/>
        <v>web</v>
      </c>
      <c r="S581" s="8">
        <f t="shared" si="76"/>
        <v>41968.643784722219</v>
      </c>
      <c r="T581" s="8">
        <f t="shared" si="73"/>
        <v>41998.643784722219</v>
      </c>
      <c r="U581" s="7">
        <f t="shared" si="77"/>
        <v>30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72"/>
        <v>3.3333333333333333E-2</v>
      </c>
      <c r="P582" s="7">
        <f t="shared" si="71"/>
        <v>1</v>
      </c>
      <c r="Q582" s="9" t="str">
        <f t="shared" si="74"/>
        <v>technology</v>
      </c>
      <c r="R582" s="10" t="str">
        <f t="shared" si="75"/>
        <v>web</v>
      </c>
      <c r="S582" s="8">
        <f t="shared" si="76"/>
        <v>42605.699849537035</v>
      </c>
      <c r="T582" s="8">
        <f t="shared" si="73"/>
        <v>42635.699849537035</v>
      </c>
      <c r="U582" s="7">
        <f t="shared" si="77"/>
        <v>30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72"/>
        <v>0</v>
      </c>
      <c r="P583" s="7">
        <f>IF(L583&gt;0, E583/L583,0)</f>
        <v>0</v>
      </c>
      <c r="Q583" s="9" t="str">
        <f t="shared" si="74"/>
        <v>technology</v>
      </c>
      <c r="R583" s="10" t="str">
        <f t="shared" si="75"/>
        <v>web</v>
      </c>
      <c r="S583" s="8">
        <f t="shared" si="76"/>
        <v>42187.804444444446</v>
      </c>
      <c r="T583" s="8">
        <f t="shared" si="73"/>
        <v>42217.804444444446</v>
      </c>
      <c r="U583" s="7">
        <f t="shared" si="77"/>
        <v>30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72"/>
        <v>0</v>
      </c>
      <c r="P584" s="7">
        <f>IF(L584&gt;0, E584/L584,0)</f>
        <v>0</v>
      </c>
      <c r="Q584" s="9" t="str">
        <f t="shared" si="74"/>
        <v>technology</v>
      </c>
      <c r="R584" s="10" t="str">
        <f t="shared" si="75"/>
        <v>web</v>
      </c>
      <c r="S584" s="8">
        <f t="shared" si="76"/>
        <v>42055.531469907401</v>
      </c>
      <c r="T584" s="8">
        <f t="shared" si="73"/>
        <v>42078.541666666664</v>
      </c>
      <c r="U584" s="7">
        <f t="shared" si="77"/>
        <v>23.010196759263636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72"/>
        <v>1.1111111111111112E-2</v>
      </c>
      <c r="P585" s="7">
        <f>E585/L585</f>
        <v>1</v>
      </c>
      <c r="Q585" s="9" t="str">
        <f t="shared" si="74"/>
        <v>technology</v>
      </c>
      <c r="R585" s="10" t="str">
        <f t="shared" si="75"/>
        <v>web</v>
      </c>
      <c r="S585" s="8">
        <f t="shared" si="76"/>
        <v>42052.730173611104</v>
      </c>
      <c r="T585" s="8">
        <f t="shared" si="73"/>
        <v>42082.688506944447</v>
      </c>
      <c r="U585" s="7">
        <f t="shared" si="77"/>
        <v>29.958333333343035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72"/>
        <v>1</v>
      </c>
      <c r="P586" s="7">
        <f>E586/L586</f>
        <v>5</v>
      </c>
      <c r="Q586" s="9" t="str">
        <f t="shared" si="74"/>
        <v>technology</v>
      </c>
      <c r="R586" s="10" t="str">
        <f t="shared" si="75"/>
        <v>web</v>
      </c>
      <c r="S586" s="8">
        <f t="shared" si="76"/>
        <v>42049.508287037032</v>
      </c>
      <c r="T586" s="8">
        <f t="shared" si="73"/>
        <v>42079.466620370367</v>
      </c>
      <c r="U586" s="7">
        <f t="shared" si="77"/>
        <v>29.958333333335759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72"/>
        <v>0</v>
      </c>
      <c r="P587" s="7">
        <f>IF(L587&gt;0, E587/L587,0)</f>
        <v>0</v>
      </c>
      <c r="Q587" s="9" t="str">
        <f t="shared" si="74"/>
        <v>technology</v>
      </c>
      <c r="R587" s="10" t="str">
        <f t="shared" si="75"/>
        <v>web</v>
      </c>
      <c r="S587" s="8">
        <f t="shared" si="76"/>
        <v>42283.182604166665</v>
      </c>
      <c r="T587" s="8">
        <f t="shared" si="73"/>
        <v>42338.791666666664</v>
      </c>
      <c r="U587" s="7">
        <f t="shared" si="77"/>
        <v>55.609062499999709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72"/>
        <v>0.56000000000000005</v>
      </c>
      <c r="P588" s="7">
        <f t="shared" ref="P588:P603" si="78">E588/L588</f>
        <v>14</v>
      </c>
      <c r="Q588" s="9" t="str">
        <f t="shared" si="74"/>
        <v>technology</v>
      </c>
      <c r="R588" s="10" t="str">
        <f t="shared" si="75"/>
        <v>web</v>
      </c>
      <c r="S588" s="8">
        <f t="shared" si="76"/>
        <v>42020.645914351851</v>
      </c>
      <c r="T588" s="8">
        <f t="shared" si="73"/>
        <v>42050.645914351851</v>
      </c>
      <c r="U588" s="7">
        <f t="shared" si="77"/>
        <v>30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72"/>
        <v>9.0833333333333339</v>
      </c>
      <c r="P589" s="7">
        <f t="shared" si="78"/>
        <v>389.28571428571428</v>
      </c>
      <c r="Q589" s="9" t="str">
        <f t="shared" si="74"/>
        <v>technology</v>
      </c>
      <c r="R589" s="10" t="str">
        <f t="shared" si="75"/>
        <v>web</v>
      </c>
      <c r="S589" s="8">
        <f t="shared" si="76"/>
        <v>42080.548993055556</v>
      </c>
      <c r="T589" s="8">
        <f t="shared" si="73"/>
        <v>42110.548993055556</v>
      </c>
      <c r="U589" s="7">
        <f t="shared" si="77"/>
        <v>30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72"/>
        <v>3.3444444444444446</v>
      </c>
      <c r="P590" s="7">
        <f t="shared" si="78"/>
        <v>150.5</v>
      </c>
      <c r="Q590" s="9" t="str">
        <f t="shared" si="74"/>
        <v>technology</v>
      </c>
      <c r="R590" s="10" t="str">
        <f t="shared" si="75"/>
        <v>web</v>
      </c>
      <c r="S590" s="8">
        <f t="shared" si="76"/>
        <v>42631.561180555553</v>
      </c>
      <c r="T590" s="8">
        <f t="shared" si="73"/>
        <v>42691.602847222217</v>
      </c>
      <c r="U590" s="7">
        <f t="shared" si="77"/>
        <v>60.041666666664241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72"/>
        <v>1.3333333333333334E-2</v>
      </c>
      <c r="P591" s="7">
        <f t="shared" si="78"/>
        <v>1</v>
      </c>
      <c r="Q591" s="9" t="str">
        <f t="shared" si="74"/>
        <v>technology</v>
      </c>
      <c r="R591" s="10" t="str">
        <f t="shared" si="75"/>
        <v>web</v>
      </c>
      <c r="S591" s="8">
        <f t="shared" si="76"/>
        <v>42178.406238425923</v>
      </c>
      <c r="T591" s="8">
        <f t="shared" si="73"/>
        <v>42193.406238425923</v>
      </c>
      <c r="U591" s="7">
        <f t="shared" si="77"/>
        <v>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72"/>
        <v>4.46</v>
      </c>
      <c r="P592" s="7">
        <f t="shared" si="78"/>
        <v>24.777777777777779</v>
      </c>
      <c r="Q592" s="9" t="str">
        <f t="shared" si="74"/>
        <v>technology</v>
      </c>
      <c r="R592" s="10" t="str">
        <f t="shared" si="75"/>
        <v>web</v>
      </c>
      <c r="S592" s="8">
        <f t="shared" si="76"/>
        <v>42377.34642361111</v>
      </c>
      <c r="T592" s="8">
        <f t="shared" si="73"/>
        <v>42408.334027777775</v>
      </c>
      <c r="U592" s="7">
        <f t="shared" si="77"/>
        <v>30.987604166664823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72"/>
        <v>6.0999999999999999E-2</v>
      </c>
      <c r="P593" s="7">
        <f t="shared" si="78"/>
        <v>30.5</v>
      </c>
      <c r="Q593" s="9" t="str">
        <f t="shared" si="74"/>
        <v>technology</v>
      </c>
      <c r="R593" s="10" t="str">
        <f t="shared" si="75"/>
        <v>web</v>
      </c>
      <c r="S593" s="8">
        <f t="shared" si="76"/>
        <v>42177.334837962961</v>
      </c>
      <c r="T593" s="8">
        <f t="shared" si="73"/>
        <v>42207.334837962961</v>
      </c>
      <c r="U593" s="7">
        <f t="shared" si="77"/>
        <v>30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72"/>
        <v>3.3333333333333335</v>
      </c>
      <c r="P594" s="7">
        <f t="shared" si="78"/>
        <v>250</v>
      </c>
      <c r="Q594" s="9" t="str">
        <f t="shared" si="74"/>
        <v>technology</v>
      </c>
      <c r="R594" s="10" t="str">
        <f t="shared" si="75"/>
        <v>web</v>
      </c>
      <c r="S594" s="8">
        <f t="shared" si="76"/>
        <v>41946.023842592593</v>
      </c>
      <c r="T594" s="8">
        <f t="shared" si="73"/>
        <v>41976.023842592585</v>
      </c>
      <c r="U594" s="7">
        <f t="shared" si="77"/>
        <v>29.999999999992724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72"/>
        <v>23</v>
      </c>
      <c r="P595" s="7">
        <f t="shared" si="78"/>
        <v>16.428571428571427</v>
      </c>
      <c r="Q595" s="9" t="str">
        <f t="shared" si="74"/>
        <v>technology</v>
      </c>
      <c r="R595" s="10" t="str">
        <f t="shared" si="75"/>
        <v>web</v>
      </c>
      <c r="S595" s="8">
        <f t="shared" si="76"/>
        <v>42070.469270833331</v>
      </c>
      <c r="T595" s="8">
        <f t="shared" si="73"/>
        <v>42100.427604166667</v>
      </c>
      <c r="U595" s="7">
        <f t="shared" si="77"/>
        <v>29.958333333335759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72"/>
        <v>0.104</v>
      </c>
      <c r="P596" s="7">
        <f t="shared" si="78"/>
        <v>13</v>
      </c>
      <c r="Q596" s="9" t="str">
        <f t="shared" si="74"/>
        <v>technology</v>
      </c>
      <c r="R596" s="10" t="str">
        <f t="shared" si="75"/>
        <v>web</v>
      </c>
      <c r="S596" s="8">
        <f t="shared" si="76"/>
        <v>42446.571828703702</v>
      </c>
      <c r="T596" s="8">
        <f t="shared" si="73"/>
        <v>42476.571828703702</v>
      </c>
      <c r="U596" s="7">
        <f t="shared" si="77"/>
        <v>30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72"/>
        <v>0.42599999999999999</v>
      </c>
      <c r="P597" s="7">
        <f t="shared" si="78"/>
        <v>53.25</v>
      </c>
      <c r="Q597" s="9" t="str">
        <f t="shared" si="74"/>
        <v>technology</v>
      </c>
      <c r="R597" s="10" t="str">
        <f t="shared" si="75"/>
        <v>web</v>
      </c>
      <c r="S597" s="8">
        <f t="shared" si="76"/>
        <v>42082.861550925925</v>
      </c>
      <c r="T597" s="8">
        <f t="shared" si="73"/>
        <v>42127.861550925925</v>
      </c>
      <c r="U597" s="7">
        <f t="shared" si="77"/>
        <v>45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72"/>
        <v>0.03</v>
      </c>
      <c r="P598" s="7">
        <f t="shared" si="78"/>
        <v>3</v>
      </c>
      <c r="Q598" s="9" t="str">
        <f t="shared" si="74"/>
        <v>technology</v>
      </c>
      <c r="R598" s="10" t="str">
        <f t="shared" si="75"/>
        <v>web</v>
      </c>
      <c r="S598" s="8">
        <f t="shared" si="76"/>
        <v>42646.688564814809</v>
      </c>
      <c r="T598" s="8">
        <f t="shared" si="73"/>
        <v>42676.688564814809</v>
      </c>
      <c r="U598" s="7">
        <f t="shared" si="77"/>
        <v>30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72"/>
        <v>0.26666666666666666</v>
      </c>
      <c r="P599" s="7">
        <f t="shared" si="78"/>
        <v>10</v>
      </c>
      <c r="Q599" s="9" t="str">
        <f t="shared" si="74"/>
        <v>technology</v>
      </c>
      <c r="R599" s="10" t="str">
        <f t="shared" si="75"/>
        <v>web</v>
      </c>
      <c r="S599" s="8">
        <f t="shared" si="76"/>
        <v>42545.496932870366</v>
      </c>
      <c r="T599" s="8">
        <f t="shared" si="73"/>
        <v>42582.458333333336</v>
      </c>
      <c r="U599" s="7">
        <f t="shared" si="77"/>
        <v>36.961400462969323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72"/>
        <v>34</v>
      </c>
      <c r="P600" s="7">
        <f t="shared" si="78"/>
        <v>121.42857142857143</v>
      </c>
      <c r="Q600" s="9" t="str">
        <f t="shared" si="74"/>
        <v>technology</v>
      </c>
      <c r="R600" s="10" t="str">
        <f t="shared" si="75"/>
        <v>web</v>
      </c>
      <c r="S600" s="8">
        <f t="shared" si="76"/>
        <v>41947.793761574074</v>
      </c>
      <c r="T600" s="8">
        <f t="shared" si="73"/>
        <v>41977.793761574074</v>
      </c>
      <c r="U600" s="7">
        <f t="shared" si="77"/>
        <v>30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72"/>
        <v>6.2E-2</v>
      </c>
      <c r="P601" s="7">
        <f t="shared" si="78"/>
        <v>15.5</v>
      </c>
      <c r="Q601" s="9" t="str">
        <f t="shared" si="74"/>
        <v>technology</v>
      </c>
      <c r="R601" s="10" t="str">
        <f t="shared" si="75"/>
        <v>web</v>
      </c>
      <c r="S601" s="8">
        <f t="shared" si="76"/>
        <v>42047.604189814818</v>
      </c>
      <c r="T601" s="8">
        <f t="shared" si="73"/>
        <v>42071.427777777775</v>
      </c>
      <c r="U601" s="7">
        <f t="shared" si="77"/>
        <v>23.82358796295739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72"/>
        <v>2</v>
      </c>
      <c r="P602" s="7">
        <f t="shared" si="78"/>
        <v>100</v>
      </c>
      <c r="Q602" s="9" t="str">
        <f t="shared" si="74"/>
        <v>technology</v>
      </c>
      <c r="R602" s="10" t="str">
        <f t="shared" si="75"/>
        <v>web</v>
      </c>
      <c r="S602" s="8">
        <f t="shared" si="76"/>
        <v>42073.589837962958</v>
      </c>
      <c r="T602" s="8">
        <f t="shared" si="73"/>
        <v>42133.589837962958</v>
      </c>
      <c r="U602" s="7">
        <f t="shared" si="77"/>
        <v>60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72"/>
        <v>1.4</v>
      </c>
      <c r="P603" s="7">
        <f t="shared" si="78"/>
        <v>23.333333333333332</v>
      </c>
      <c r="Q603" s="9" t="str">
        <f t="shared" si="74"/>
        <v>technology</v>
      </c>
      <c r="R603" s="10" t="str">
        <f t="shared" si="75"/>
        <v>web</v>
      </c>
      <c r="S603" s="8">
        <f t="shared" si="76"/>
        <v>41969.64975694444</v>
      </c>
      <c r="T603" s="8">
        <f t="shared" si="73"/>
        <v>41999.64975694444</v>
      </c>
      <c r="U603" s="7">
        <f t="shared" si="77"/>
        <v>30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72"/>
        <v>0</v>
      </c>
      <c r="P604" s="7">
        <f>IF(L604&gt;0, E604/L604,0)</f>
        <v>0</v>
      </c>
      <c r="Q604" s="9" t="str">
        <f t="shared" si="74"/>
        <v>technology</v>
      </c>
      <c r="R604" s="10" t="str">
        <f t="shared" si="75"/>
        <v>web</v>
      </c>
      <c r="S604" s="8">
        <f t="shared" si="76"/>
        <v>42143.585821759254</v>
      </c>
      <c r="T604" s="8">
        <f t="shared" si="73"/>
        <v>42173.585821759254</v>
      </c>
      <c r="U604" s="7">
        <f t="shared" si="77"/>
        <v>30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72"/>
        <v>3.9334666666666664</v>
      </c>
      <c r="P605" s="7">
        <f>E605/L605</f>
        <v>45.386153846153846</v>
      </c>
      <c r="Q605" s="9" t="str">
        <f t="shared" si="74"/>
        <v>technology</v>
      </c>
      <c r="R605" s="10" t="str">
        <f t="shared" si="75"/>
        <v>web</v>
      </c>
      <c r="S605" s="8">
        <f t="shared" si="76"/>
        <v>41835.430821759255</v>
      </c>
      <c r="T605" s="8">
        <f t="shared" si="73"/>
        <v>41865.430821759255</v>
      </c>
      <c r="U605" s="7">
        <f t="shared" si="77"/>
        <v>30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72"/>
        <v>0</v>
      </c>
      <c r="P606" s="7">
        <f>IF(L606&gt;0, E606/L606,0)</f>
        <v>0</v>
      </c>
      <c r="Q606" s="9" t="str">
        <f t="shared" si="74"/>
        <v>technology</v>
      </c>
      <c r="R606" s="10" t="str">
        <f t="shared" si="75"/>
        <v>web</v>
      </c>
      <c r="S606" s="8">
        <f t="shared" si="76"/>
        <v>41848.827037037037</v>
      </c>
      <c r="T606" s="8">
        <f t="shared" si="73"/>
        <v>41878.827037037037</v>
      </c>
      <c r="U606" s="7">
        <f t="shared" si="77"/>
        <v>30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72"/>
        <v>2.62</v>
      </c>
      <c r="P607" s="7">
        <f>E607/L607</f>
        <v>16.375</v>
      </c>
      <c r="Q607" s="9" t="str">
        <f t="shared" si="74"/>
        <v>technology</v>
      </c>
      <c r="R607" s="10" t="str">
        <f t="shared" si="75"/>
        <v>web</v>
      </c>
      <c r="S607" s="8">
        <f t="shared" si="76"/>
        <v>42194.149398148147</v>
      </c>
      <c r="T607" s="8">
        <f t="shared" si="73"/>
        <v>42239.149398148147</v>
      </c>
      <c r="U607" s="7">
        <f t="shared" si="77"/>
        <v>45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72"/>
        <v>0.2</v>
      </c>
      <c r="P608" s="7">
        <f>E608/L608</f>
        <v>10</v>
      </c>
      <c r="Q608" s="9" t="str">
        <f t="shared" si="74"/>
        <v>technology</v>
      </c>
      <c r="R608" s="10" t="str">
        <f t="shared" si="75"/>
        <v>web</v>
      </c>
      <c r="S608" s="8">
        <f t="shared" si="76"/>
        <v>42102.442233796297</v>
      </c>
      <c r="T608" s="8">
        <f t="shared" si="73"/>
        <v>42148.416666666664</v>
      </c>
      <c r="U608" s="7">
        <f t="shared" si="77"/>
        <v>45.974432870367309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72"/>
        <v>0</v>
      </c>
      <c r="P609" s="7">
        <f>IF(L609&gt;0, E609/L609,0)</f>
        <v>0</v>
      </c>
      <c r="Q609" s="9" t="str">
        <f t="shared" si="74"/>
        <v>technology</v>
      </c>
      <c r="R609" s="10" t="str">
        <f t="shared" si="75"/>
        <v>web</v>
      </c>
      <c r="S609" s="8">
        <f t="shared" si="76"/>
        <v>42300.617314814815</v>
      </c>
      <c r="T609" s="8">
        <f t="shared" si="73"/>
        <v>42330.65898148148</v>
      </c>
      <c r="U609" s="7">
        <f t="shared" si="77"/>
        <v>30.041666666664241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72"/>
        <v>0.97399999999999998</v>
      </c>
      <c r="P610" s="7">
        <f>E610/L610</f>
        <v>292.2</v>
      </c>
      <c r="Q610" s="9" t="str">
        <f t="shared" si="74"/>
        <v>technology</v>
      </c>
      <c r="R610" s="10" t="str">
        <f t="shared" si="75"/>
        <v>web</v>
      </c>
      <c r="S610" s="8">
        <f t="shared" si="76"/>
        <v>42140.712731481479</v>
      </c>
      <c r="T610" s="8">
        <f t="shared" si="73"/>
        <v>42170.712731481479</v>
      </c>
      <c r="U610" s="7">
        <f t="shared" si="77"/>
        <v>30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72"/>
        <v>0.64102564102564108</v>
      </c>
      <c r="P611" s="7">
        <f>E611/L611</f>
        <v>5</v>
      </c>
      <c r="Q611" s="9" t="str">
        <f t="shared" si="74"/>
        <v>technology</v>
      </c>
      <c r="R611" s="10" t="str">
        <f t="shared" si="75"/>
        <v>web</v>
      </c>
      <c r="S611" s="8">
        <f t="shared" si="76"/>
        <v>42306.825740740744</v>
      </c>
      <c r="T611" s="8">
        <f t="shared" si="73"/>
        <v>42336.867407407401</v>
      </c>
      <c r="U611" s="7">
        <f t="shared" si="77"/>
        <v>30.041666666656965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72"/>
        <v>0</v>
      </c>
      <c r="P612" s="7">
        <f>IF(L612&gt;0, E612/L612,0)</f>
        <v>0</v>
      </c>
      <c r="Q612" s="9" t="str">
        <f t="shared" si="74"/>
        <v>technology</v>
      </c>
      <c r="R612" s="10" t="str">
        <f t="shared" si="75"/>
        <v>web</v>
      </c>
      <c r="S612" s="8">
        <f t="shared" si="76"/>
        <v>42086.622523148144</v>
      </c>
      <c r="T612" s="8">
        <f t="shared" si="73"/>
        <v>42116.622523148144</v>
      </c>
      <c r="U612" s="7">
        <f t="shared" si="77"/>
        <v>30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72"/>
        <v>0</v>
      </c>
      <c r="P613" s="7">
        <f>IF(L613&gt;0, E613/L613,0)</f>
        <v>0</v>
      </c>
      <c r="Q613" s="9" t="str">
        <f t="shared" si="74"/>
        <v>technology</v>
      </c>
      <c r="R613" s="10" t="str">
        <f t="shared" si="75"/>
        <v>web</v>
      </c>
      <c r="S613" s="8">
        <f t="shared" si="76"/>
        <v>42328.352280092593</v>
      </c>
      <c r="T613" s="8">
        <f t="shared" si="73"/>
        <v>42388.352280092593</v>
      </c>
      <c r="U613" s="7">
        <f t="shared" si="77"/>
        <v>60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72"/>
        <v>0</v>
      </c>
      <c r="P614" s="7">
        <f>IF(L614&gt;0, E614/L614,0)</f>
        <v>0</v>
      </c>
      <c r="Q614" s="9" t="str">
        <f t="shared" si="74"/>
        <v>technology</v>
      </c>
      <c r="R614" s="10" t="str">
        <f t="shared" si="75"/>
        <v>web</v>
      </c>
      <c r="S614" s="8">
        <f t="shared" si="76"/>
        <v>42584.823449074072</v>
      </c>
      <c r="T614" s="8">
        <f t="shared" si="73"/>
        <v>42614.823449074072</v>
      </c>
      <c r="U614" s="7">
        <f t="shared" si="77"/>
        <v>30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72"/>
        <v>21.363333333333333</v>
      </c>
      <c r="P615" s="7">
        <f>E615/L615</f>
        <v>105.93388429752066</v>
      </c>
      <c r="Q615" s="9" t="str">
        <f t="shared" si="74"/>
        <v>technology</v>
      </c>
      <c r="R615" s="10" t="str">
        <f t="shared" si="75"/>
        <v>web</v>
      </c>
      <c r="S615" s="8">
        <f t="shared" si="76"/>
        <v>42247.288425925923</v>
      </c>
      <c r="T615" s="8">
        <f t="shared" si="73"/>
        <v>42277.999305555553</v>
      </c>
      <c r="U615" s="7">
        <f t="shared" si="77"/>
        <v>30.710879629630654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72"/>
        <v>0</v>
      </c>
      <c r="P616" s="7">
        <f>IF(L616&gt;0, E616/L616,0)</f>
        <v>0</v>
      </c>
      <c r="Q616" s="9" t="str">
        <f t="shared" si="74"/>
        <v>technology</v>
      </c>
      <c r="R616" s="10" t="str">
        <f t="shared" si="75"/>
        <v>web</v>
      </c>
      <c r="S616" s="8">
        <f t="shared" si="76"/>
        <v>42514.853472222218</v>
      </c>
      <c r="T616" s="8">
        <f t="shared" si="73"/>
        <v>42544.853472222218</v>
      </c>
      <c r="U616" s="7">
        <f t="shared" si="77"/>
        <v>30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72"/>
        <v>0</v>
      </c>
      <c r="P617" s="7">
        <f>IF(L617&gt;0, E617/L617,0)</f>
        <v>0</v>
      </c>
      <c r="Q617" s="9" t="str">
        <f t="shared" si="74"/>
        <v>technology</v>
      </c>
      <c r="R617" s="10" t="str">
        <f t="shared" si="75"/>
        <v>web</v>
      </c>
      <c r="S617" s="8">
        <f t="shared" si="76"/>
        <v>42241.913877314808</v>
      </c>
      <c r="T617" s="8">
        <f t="shared" si="73"/>
        <v>42271.913877314808</v>
      </c>
      <c r="U617" s="7">
        <f t="shared" si="77"/>
        <v>30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72"/>
        <v>0</v>
      </c>
      <c r="P618" s="7">
        <f>IF(L618&gt;0, E618/L618,0)</f>
        <v>0</v>
      </c>
      <c r="Q618" s="9" t="str">
        <f t="shared" si="74"/>
        <v>technology</v>
      </c>
      <c r="R618" s="10" t="str">
        <f t="shared" si="75"/>
        <v>web</v>
      </c>
      <c r="S618" s="8">
        <f t="shared" si="76"/>
        <v>42761.167905092589</v>
      </c>
      <c r="T618" s="8">
        <f t="shared" si="73"/>
        <v>42791.167905092589</v>
      </c>
      <c r="U618" s="7">
        <f t="shared" si="77"/>
        <v>30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72"/>
        <v>3</v>
      </c>
      <c r="P619" s="7">
        <f>E619/L619</f>
        <v>20</v>
      </c>
      <c r="Q619" s="9" t="str">
        <f t="shared" si="74"/>
        <v>technology</v>
      </c>
      <c r="R619" s="10" t="str">
        <f t="shared" si="75"/>
        <v>web</v>
      </c>
      <c r="S619" s="8">
        <f t="shared" si="76"/>
        <v>42087.134756944441</v>
      </c>
      <c r="T619" s="8">
        <f t="shared" si="73"/>
        <v>42132.134756944441</v>
      </c>
      <c r="U619" s="7">
        <f t="shared" si="77"/>
        <v>45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72"/>
        <v>0</v>
      </c>
      <c r="P620" s="7">
        <f>IF(L620&gt;0, E620/L620,0)</f>
        <v>0</v>
      </c>
      <c r="Q620" s="9" t="str">
        <f t="shared" si="74"/>
        <v>technology</v>
      </c>
      <c r="R620" s="10" t="str">
        <f t="shared" si="75"/>
        <v>web</v>
      </c>
      <c r="S620" s="8">
        <f t="shared" si="76"/>
        <v>42317.60188657407</v>
      </c>
      <c r="T620" s="8">
        <f t="shared" si="73"/>
        <v>42347.60188657407</v>
      </c>
      <c r="U620" s="7">
        <f t="shared" si="77"/>
        <v>30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72"/>
        <v>4.0000000000000003E-5</v>
      </c>
      <c r="P621" s="7">
        <f>E621/L621</f>
        <v>1</v>
      </c>
      <c r="Q621" s="9" t="str">
        <f t="shared" si="74"/>
        <v>technology</v>
      </c>
      <c r="R621" s="10" t="str">
        <f t="shared" si="75"/>
        <v>web</v>
      </c>
      <c r="S621" s="8">
        <f t="shared" si="76"/>
        <v>41908.442013888889</v>
      </c>
      <c r="T621" s="8">
        <f t="shared" si="73"/>
        <v>41968.483680555553</v>
      </c>
      <c r="U621" s="7">
        <f t="shared" si="77"/>
        <v>60.041666666664241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72"/>
        <v>1</v>
      </c>
      <c r="P622" s="7">
        <f>E622/L622</f>
        <v>300</v>
      </c>
      <c r="Q622" s="9" t="str">
        <f t="shared" si="74"/>
        <v>technology</v>
      </c>
      <c r="R622" s="10" t="str">
        <f t="shared" si="75"/>
        <v>web</v>
      </c>
      <c r="S622" s="8">
        <f t="shared" si="76"/>
        <v>41831.508541666662</v>
      </c>
      <c r="T622" s="8">
        <f t="shared" si="73"/>
        <v>41876.508541666662</v>
      </c>
      <c r="U622" s="7">
        <f t="shared" si="77"/>
        <v>45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72"/>
        <v>1.044</v>
      </c>
      <c r="P623" s="7">
        <f>E623/L623</f>
        <v>87</v>
      </c>
      <c r="Q623" s="9" t="str">
        <f t="shared" si="74"/>
        <v>technology</v>
      </c>
      <c r="R623" s="10" t="str">
        <f t="shared" si="75"/>
        <v>web</v>
      </c>
      <c r="S623" s="8">
        <f t="shared" si="76"/>
        <v>42528.779363425921</v>
      </c>
      <c r="T623" s="8">
        <f t="shared" si="73"/>
        <v>42558.779363425921</v>
      </c>
      <c r="U623" s="7">
        <f t="shared" si="77"/>
        <v>30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72"/>
        <v>5.6833333333333336</v>
      </c>
      <c r="P624" s="7">
        <f>E624/L624</f>
        <v>37.888888888888886</v>
      </c>
      <c r="Q624" s="9" t="str">
        <f t="shared" si="74"/>
        <v>technology</v>
      </c>
      <c r="R624" s="10" t="str">
        <f t="shared" si="75"/>
        <v>web</v>
      </c>
      <c r="S624" s="8">
        <f t="shared" si="76"/>
        <v>42532.566412037035</v>
      </c>
      <c r="T624" s="8">
        <f t="shared" si="73"/>
        <v>42552.566412037035</v>
      </c>
      <c r="U624" s="7">
        <f t="shared" si="77"/>
        <v>20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72"/>
        <v>0</v>
      </c>
      <c r="P625" s="7">
        <f>IF(L625&gt;0, E625/L625,0)</f>
        <v>0</v>
      </c>
      <c r="Q625" s="9" t="str">
        <f t="shared" si="74"/>
        <v>technology</v>
      </c>
      <c r="R625" s="10" t="str">
        <f t="shared" si="75"/>
        <v>web</v>
      </c>
      <c r="S625" s="8">
        <f t="shared" si="76"/>
        <v>42121.800891203697</v>
      </c>
      <c r="T625" s="8">
        <f t="shared" si="73"/>
        <v>42151.800891203697</v>
      </c>
      <c r="U625" s="7">
        <f t="shared" si="77"/>
        <v>30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72"/>
        <v>0</v>
      </c>
      <c r="P626" s="7">
        <f>IF(L626&gt;0, E626/L626,0)</f>
        <v>0</v>
      </c>
      <c r="Q626" s="9" t="str">
        <f t="shared" si="74"/>
        <v>technology</v>
      </c>
      <c r="R626" s="10" t="str">
        <f t="shared" si="75"/>
        <v>web</v>
      </c>
      <c r="S626" s="8">
        <f t="shared" si="76"/>
        <v>42108.78056712963</v>
      </c>
      <c r="T626" s="8">
        <f t="shared" si="73"/>
        <v>42138.78056712963</v>
      </c>
      <c r="U626" s="7">
        <f t="shared" si="77"/>
        <v>30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72"/>
        <v>0</v>
      </c>
      <c r="P627" s="7">
        <f>IF(L627&gt;0, E627/L627,0)</f>
        <v>0</v>
      </c>
      <c r="Q627" s="9" t="str">
        <f t="shared" si="74"/>
        <v>technology</v>
      </c>
      <c r="R627" s="10" t="str">
        <f t="shared" si="75"/>
        <v>web</v>
      </c>
      <c r="S627" s="8">
        <f t="shared" si="76"/>
        <v>42790.687233796292</v>
      </c>
      <c r="T627" s="8">
        <f t="shared" si="73"/>
        <v>42820.645567129628</v>
      </c>
      <c r="U627" s="7">
        <f t="shared" si="77"/>
        <v>29.958333333335759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72"/>
        <v>17.38</v>
      </c>
      <c r="P628" s="7">
        <f>E628/L628</f>
        <v>111.41025641025641</v>
      </c>
      <c r="Q628" s="9" t="str">
        <f t="shared" si="74"/>
        <v>technology</v>
      </c>
      <c r="R628" s="10" t="str">
        <f t="shared" si="75"/>
        <v>web</v>
      </c>
      <c r="S628" s="8">
        <f t="shared" si="76"/>
        <v>42198.351145833331</v>
      </c>
      <c r="T628" s="8">
        <f t="shared" si="73"/>
        <v>42231.348611111105</v>
      </c>
      <c r="U628" s="7">
        <f t="shared" si="77"/>
        <v>32.997465277774609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72"/>
        <v>0.02</v>
      </c>
      <c r="P629" s="7">
        <f>E629/L629</f>
        <v>90</v>
      </c>
      <c r="Q629" s="9" t="str">
        <f t="shared" si="74"/>
        <v>technology</v>
      </c>
      <c r="R629" s="10" t="str">
        <f t="shared" si="75"/>
        <v>web</v>
      </c>
      <c r="S629" s="8">
        <f t="shared" si="76"/>
        <v>42384.098506944443</v>
      </c>
      <c r="T629" s="8">
        <f t="shared" si="73"/>
        <v>42443.749999999993</v>
      </c>
      <c r="U629" s="7">
        <f t="shared" si="77"/>
        <v>59.651493055549508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72"/>
        <v>0</v>
      </c>
      <c r="P630" s="7">
        <f>IF(L630&gt;0, E630/L630,0)</f>
        <v>0</v>
      </c>
      <c r="Q630" s="9" t="str">
        <f t="shared" si="74"/>
        <v>technology</v>
      </c>
      <c r="R630" s="10" t="str">
        <f t="shared" si="75"/>
        <v>web</v>
      </c>
      <c r="S630" s="8">
        <f t="shared" si="76"/>
        <v>41803.484456018516</v>
      </c>
      <c r="T630" s="8">
        <f t="shared" si="73"/>
        <v>41833.484456018516</v>
      </c>
      <c r="U630" s="7">
        <f t="shared" si="77"/>
        <v>30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72"/>
        <v>0.17499999999999999</v>
      </c>
      <c r="P631" s="7">
        <f>E631/L631</f>
        <v>116.66666666666667</v>
      </c>
      <c r="Q631" s="9" t="str">
        <f t="shared" si="74"/>
        <v>technology</v>
      </c>
      <c r="R631" s="10" t="str">
        <f t="shared" si="75"/>
        <v>web</v>
      </c>
      <c r="S631" s="8">
        <f t="shared" si="76"/>
        <v>42474.429490740738</v>
      </c>
      <c r="T631" s="8">
        <f t="shared" si="73"/>
        <v>42504.429490740738</v>
      </c>
      <c r="U631" s="7">
        <f t="shared" si="77"/>
        <v>30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72"/>
        <v>8.3340278356529712E-2</v>
      </c>
      <c r="P632" s="7">
        <f>E632/L632</f>
        <v>10</v>
      </c>
      <c r="Q632" s="9" t="str">
        <f t="shared" si="74"/>
        <v>technology</v>
      </c>
      <c r="R632" s="10" t="str">
        <f t="shared" si="75"/>
        <v>web</v>
      </c>
      <c r="S632" s="8">
        <f t="shared" si="76"/>
        <v>42223.411122685182</v>
      </c>
      <c r="T632" s="8">
        <f t="shared" si="73"/>
        <v>42253.006944444445</v>
      </c>
      <c r="U632" s="7">
        <f t="shared" si="77"/>
        <v>29.595821759263345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72"/>
        <v>1.38</v>
      </c>
      <c r="P633" s="7">
        <f>E633/L633</f>
        <v>76.666666666666671</v>
      </c>
      <c r="Q633" s="9" t="str">
        <f t="shared" si="74"/>
        <v>technology</v>
      </c>
      <c r="R633" s="10" t="str">
        <f t="shared" si="75"/>
        <v>web</v>
      </c>
      <c r="S633" s="8">
        <f t="shared" si="76"/>
        <v>42489.563993055555</v>
      </c>
      <c r="T633" s="8">
        <f t="shared" si="73"/>
        <v>42518.563993055555</v>
      </c>
      <c r="U633" s="7">
        <f t="shared" si="77"/>
        <v>29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72"/>
        <v>0</v>
      </c>
      <c r="P634" s="7">
        <f>IF(L634&gt;0, E634/L634,0)</f>
        <v>0</v>
      </c>
      <c r="Q634" s="9" t="str">
        <f t="shared" si="74"/>
        <v>technology</v>
      </c>
      <c r="R634" s="10" t="str">
        <f t="shared" si="75"/>
        <v>web</v>
      </c>
      <c r="S634" s="8">
        <f t="shared" si="76"/>
        <v>42303.450983796291</v>
      </c>
      <c r="T634" s="8">
        <f t="shared" si="73"/>
        <v>42333.492650462962</v>
      </c>
      <c r="U634" s="7">
        <f t="shared" si="77"/>
        <v>30.041666666671517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72"/>
        <v>12.45</v>
      </c>
      <c r="P635" s="7">
        <f>E635/L635</f>
        <v>49.8</v>
      </c>
      <c r="Q635" s="9" t="str">
        <f t="shared" si="74"/>
        <v>technology</v>
      </c>
      <c r="R635" s="10" t="str">
        <f t="shared" si="75"/>
        <v>web</v>
      </c>
      <c r="S635" s="8">
        <f t="shared" si="76"/>
        <v>42507.090995370367</v>
      </c>
      <c r="T635" s="8">
        <f t="shared" si="73"/>
        <v>42538.749999999993</v>
      </c>
      <c r="U635" s="7">
        <f t="shared" si="77"/>
        <v>31.659004629625997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72"/>
        <v>0.02</v>
      </c>
      <c r="P636" s="7">
        <f>E636/L636</f>
        <v>1</v>
      </c>
      <c r="Q636" s="9" t="str">
        <f t="shared" si="74"/>
        <v>technology</v>
      </c>
      <c r="R636" s="10" t="str">
        <f t="shared" si="75"/>
        <v>web</v>
      </c>
      <c r="S636" s="8">
        <f t="shared" si="76"/>
        <v>42031.720243055555</v>
      </c>
      <c r="T636" s="8">
        <f t="shared" si="73"/>
        <v>42061.720243055555</v>
      </c>
      <c r="U636" s="7">
        <f t="shared" si="77"/>
        <v>30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72"/>
        <v>8.0000000000000002E-3</v>
      </c>
      <c r="P637" s="7">
        <f>E637/L637</f>
        <v>2</v>
      </c>
      <c r="Q637" s="9" t="str">
        <f t="shared" si="74"/>
        <v>technology</v>
      </c>
      <c r="R637" s="10" t="str">
        <f t="shared" si="75"/>
        <v>web</v>
      </c>
      <c r="S637" s="8">
        <f t="shared" si="76"/>
        <v>42075.883819444447</v>
      </c>
      <c r="T637" s="8">
        <f t="shared" si="73"/>
        <v>42105.883819444447</v>
      </c>
      <c r="U637" s="7">
        <f t="shared" si="77"/>
        <v>30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72"/>
        <v>0.2</v>
      </c>
      <c r="P638" s="7">
        <f>E638/L638</f>
        <v>4</v>
      </c>
      <c r="Q638" s="9" t="str">
        <f t="shared" si="74"/>
        <v>technology</v>
      </c>
      <c r="R638" s="10" t="str">
        <f t="shared" si="75"/>
        <v>web</v>
      </c>
      <c r="S638" s="8">
        <f t="shared" si="76"/>
        <v>42131.247106481482</v>
      </c>
      <c r="T638" s="8">
        <f t="shared" si="73"/>
        <v>42161.240972222215</v>
      </c>
      <c r="U638" s="7">
        <f t="shared" si="77"/>
        <v>29.993865740732872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72"/>
        <v>0</v>
      </c>
      <c r="P639" s="7">
        <f>IF(L639&gt;0, E639/L639,0)</f>
        <v>0</v>
      </c>
      <c r="Q639" s="9" t="str">
        <f t="shared" si="74"/>
        <v>technology</v>
      </c>
      <c r="R639" s="10" t="str">
        <f t="shared" si="75"/>
        <v>web</v>
      </c>
      <c r="S639" s="8">
        <f t="shared" si="76"/>
        <v>42762.75368055555</v>
      </c>
      <c r="T639" s="8">
        <f t="shared" si="73"/>
        <v>42791.75277777778</v>
      </c>
      <c r="U639" s="7">
        <f t="shared" si="77"/>
        <v>28.999097222229466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72"/>
        <v>8.9999999999999993E-3</v>
      </c>
      <c r="P640" s="7">
        <f t="shared" ref="P640:P687" si="79">E640/L640</f>
        <v>3</v>
      </c>
      <c r="Q640" s="9" t="str">
        <f t="shared" si="74"/>
        <v>technology</v>
      </c>
      <c r="R640" s="10" t="str">
        <f t="shared" si="75"/>
        <v>web</v>
      </c>
      <c r="S640" s="8">
        <f t="shared" si="76"/>
        <v>42759.384976851848</v>
      </c>
      <c r="T640" s="8">
        <f t="shared" si="73"/>
        <v>42819.343310185184</v>
      </c>
      <c r="U640" s="7">
        <f t="shared" si="77"/>
        <v>59.958333333335759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72"/>
        <v>1E-4</v>
      </c>
      <c r="P641" s="7">
        <f t="shared" si="79"/>
        <v>1</v>
      </c>
      <c r="Q641" s="9" t="str">
        <f t="shared" si="74"/>
        <v>technology</v>
      </c>
      <c r="R641" s="10" t="str">
        <f t="shared" si="75"/>
        <v>web</v>
      </c>
      <c r="S641" s="8">
        <f t="shared" si="76"/>
        <v>41865.374942129631</v>
      </c>
      <c r="T641" s="8">
        <f t="shared" si="73"/>
        <v>41925.374942129631</v>
      </c>
      <c r="U641" s="7">
        <f t="shared" si="77"/>
        <v>60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80">E642*100/D642</f>
        <v>144.28571428571428</v>
      </c>
      <c r="P642" s="7">
        <f t="shared" si="79"/>
        <v>50.5</v>
      </c>
      <c r="Q642" s="9" t="str">
        <f t="shared" si="74"/>
        <v>technology</v>
      </c>
      <c r="R642" s="10" t="str">
        <f t="shared" si="75"/>
        <v>wearables</v>
      </c>
      <c r="S642" s="8">
        <f t="shared" si="76"/>
        <v>42683.211979166663</v>
      </c>
      <c r="T642" s="8">
        <f t="shared" ref="T642:T705" si="81">(I642/86400)+25569+(-5/24)</f>
        <v>42698.749999999993</v>
      </c>
      <c r="U642" s="7">
        <f t="shared" si="77"/>
        <v>15.538020833329938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80"/>
        <v>119.16249999999999</v>
      </c>
      <c r="P643" s="7">
        <f t="shared" si="79"/>
        <v>151.31746031746033</v>
      </c>
      <c r="Q643" s="9" t="str">
        <f t="shared" ref="Q643:Q706" si="82">LEFT(N643, SEARCH("/",N643,1)-1)</f>
        <v>technology</v>
      </c>
      <c r="R643" s="10" t="str">
        <f t="shared" ref="R643:R706" si="83">RIGHT(N643,LEN(N643)-FIND("/",N643))</f>
        <v>wearables</v>
      </c>
      <c r="S643" s="8">
        <f t="shared" ref="S643:S706" si="84">(J643/86400)+25569+(-5/24)</f>
        <v>42199.361666666664</v>
      </c>
      <c r="T643" s="8">
        <f t="shared" si="81"/>
        <v>42229.361666666664</v>
      </c>
      <c r="U643" s="7">
        <f t="shared" ref="U643:U706" si="85">T643-S643</f>
        <v>30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80"/>
        <v>1460.4849999999999</v>
      </c>
      <c r="P644" s="7">
        <f t="shared" si="79"/>
        <v>134.3592456301748</v>
      </c>
      <c r="Q644" s="9" t="str">
        <f t="shared" si="82"/>
        <v>technology</v>
      </c>
      <c r="R644" s="10" t="str">
        <f t="shared" si="83"/>
        <v>wearables</v>
      </c>
      <c r="S644" s="8">
        <f t="shared" si="84"/>
        <v>42199.442986111106</v>
      </c>
      <c r="T644" s="8">
        <f t="shared" si="81"/>
        <v>42235.442986111106</v>
      </c>
      <c r="U644" s="7">
        <f t="shared" si="85"/>
        <v>36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80"/>
        <v>105.80800000000001</v>
      </c>
      <c r="P645" s="7">
        <f t="shared" si="79"/>
        <v>174.02631578947367</v>
      </c>
      <c r="Q645" s="9" t="str">
        <f t="shared" si="82"/>
        <v>technology</v>
      </c>
      <c r="R645" s="10" t="str">
        <f t="shared" si="83"/>
        <v>wearables</v>
      </c>
      <c r="S645" s="8">
        <f t="shared" si="84"/>
        <v>42100.43373842592</v>
      </c>
      <c r="T645" s="8">
        <f t="shared" si="81"/>
        <v>42155.43373842592</v>
      </c>
      <c r="U645" s="7">
        <f t="shared" si="85"/>
        <v>55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80"/>
        <v>300.11792000000003</v>
      </c>
      <c r="P646" s="7">
        <f t="shared" si="79"/>
        <v>73.486268364348675</v>
      </c>
      <c r="Q646" s="9" t="str">
        <f t="shared" si="82"/>
        <v>technology</v>
      </c>
      <c r="R646" s="10" t="str">
        <f t="shared" si="83"/>
        <v>wearables</v>
      </c>
      <c r="S646" s="8">
        <f t="shared" si="84"/>
        <v>41898.457627314812</v>
      </c>
      <c r="T646" s="8">
        <f t="shared" si="81"/>
        <v>41940.833333333328</v>
      </c>
      <c r="U646" s="7">
        <f t="shared" si="85"/>
        <v>42.375706018516212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80"/>
        <v>278.7</v>
      </c>
      <c r="P647" s="7">
        <f t="shared" si="79"/>
        <v>23.518987341772153</v>
      </c>
      <c r="Q647" s="9" t="str">
        <f t="shared" si="82"/>
        <v>technology</v>
      </c>
      <c r="R647" s="10" t="str">
        <f t="shared" si="83"/>
        <v>wearables</v>
      </c>
      <c r="S647" s="8">
        <f t="shared" si="84"/>
        <v>42563.817986111106</v>
      </c>
      <c r="T647" s="8">
        <f t="shared" si="81"/>
        <v>42593.817986111106</v>
      </c>
      <c r="U647" s="7">
        <f t="shared" si="85"/>
        <v>30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80"/>
        <v>131.87625</v>
      </c>
      <c r="P648" s="7">
        <f t="shared" si="79"/>
        <v>39.074444444444445</v>
      </c>
      <c r="Q648" s="9" t="str">
        <f t="shared" si="82"/>
        <v>technology</v>
      </c>
      <c r="R648" s="10" t="str">
        <f t="shared" si="83"/>
        <v>wearables</v>
      </c>
      <c r="S648" s="8">
        <f t="shared" si="84"/>
        <v>41832.644293981481</v>
      </c>
      <c r="T648" s="8">
        <f t="shared" si="81"/>
        <v>41862.644293981481</v>
      </c>
      <c r="U648" s="7">
        <f t="shared" si="85"/>
        <v>30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80"/>
        <v>107.05</v>
      </c>
      <c r="P649" s="7">
        <f t="shared" si="79"/>
        <v>125.94117647058823</v>
      </c>
      <c r="Q649" s="9" t="str">
        <f t="shared" si="82"/>
        <v>technology</v>
      </c>
      <c r="R649" s="10" t="str">
        <f t="shared" si="83"/>
        <v>wearables</v>
      </c>
      <c r="S649" s="8">
        <f t="shared" si="84"/>
        <v>42416.559594907405</v>
      </c>
      <c r="T649" s="8">
        <f t="shared" si="81"/>
        <v>42446.517928240741</v>
      </c>
      <c r="U649" s="7">
        <f t="shared" si="85"/>
        <v>29.958333333335759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80"/>
        <v>126.82285714285715</v>
      </c>
      <c r="P650" s="7">
        <f t="shared" si="79"/>
        <v>1644</v>
      </c>
      <c r="Q650" s="9" t="str">
        <f t="shared" si="82"/>
        <v>technology</v>
      </c>
      <c r="R650" s="10" t="str">
        <f t="shared" si="83"/>
        <v>wearables</v>
      </c>
      <c r="S650" s="8">
        <f t="shared" si="84"/>
        <v>41891.485046296293</v>
      </c>
      <c r="T650" s="8">
        <f t="shared" si="81"/>
        <v>41926.485046296293</v>
      </c>
      <c r="U650" s="7">
        <f t="shared" si="85"/>
        <v>35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80"/>
        <v>139.96</v>
      </c>
      <c r="P651" s="7">
        <f t="shared" si="79"/>
        <v>42.670731707317074</v>
      </c>
      <c r="Q651" s="9" t="str">
        <f t="shared" si="82"/>
        <v>technology</v>
      </c>
      <c r="R651" s="10" t="str">
        <f t="shared" si="83"/>
        <v>wearables</v>
      </c>
      <c r="S651" s="8">
        <f t="shared" si="84"/>
        <v>41877.703854166662</v>
      </c>
      <c r="T651" s="8">
        <f t="shared" si="81"/>
        <v>41898.703854166662</v>
      </c>
      <c r="U651" s="7">
        <f t="shared" si="85"/>
        <v>21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80"/>
        <v>112.4</v>
      </c>
      <c r="P652" s="7">
        <f t="shared" si="79"/>
        <v>35.125</v>
      </c>
      <c r="Q652" s="9" t="str">
        <f t="shared" si="82"/>
        <v>technology</v>
      </c>
      <c r="R652" s="10" t="str">
        <f t="shared" si="83"/>
        <v>wearables</v>
      </c>
      <c r="S652" s="8">
        <f t="shared" si="84"/>
        <v>41931.828518518516</v>
      </c>
      <c r="T652" s="8">
        <f t="shared" si="81"/>
        <v>41991.870185185187</v>
      </c>
      <c r="U652" s="7">
        <f t="shared" si="85"/>
        <v>60.041666666671517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80"/>
        <v>100.52800000000001</v>
      </c>
      <c r="P653" s="7">
        <f t="shared" si="79"/>
        <v>239.35238095238094</v>
      </c>
      <c r="Q653" s="9" t="str">
        <f t="shared" si="82"/>
        <v>technology</v>
      </c>
      <c r="R653" s="10" t="str">
        <f t="shared" si="83"/>
        <v>wearables</v>
      </c>
      <c r="S653" s="8">
        <f t="shared" si="84"/>
        <v>41955.809155092589</v>
      </c>
      <c r="T653" s="8">
        <f t="shared" si="81"/>
        <v>41985.809155092589</v>
      </c>
      <c r="U653" s="7">
        <f t="shared" si="85"/>
        <v>30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80"/>
        <v>100.46666666666667</v>
      </c>
      <c r="P654" s="7">
        <f t="shared" si="79"/>
        <v>107.64285714285714</v>
      </c>
      <c r="Q654" s="9" t="str">
        <f t="shared" si="82"/>
        <v>technology</v>
      </c>
      <c r="R654" s="10" t="str">
        <f t="shared" si="83"/>
        <v>wearables</v>
      </c>
      <c r="S654" s="8">
        <f t="shared" si="84"/>
        <v>42675.482060185182</v>
      </c>
      <c r="T654" s="8">
        <f t="shared" si="81"/>
        <v>42705.523726851847</v>
      </c>
      <c r="U654" s="7">
        <f t="shared" si="85"/>
        <v>30.041666666664241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80"/>
        <v>141.446</v>
      </c>
      <c r="P655" s="7">
        <f t="shared" si="79"/>
        <v>95.830623306233065</v>
      </c>
      <c r="Q655" s="9" t="str">
        <f t="shared" si="82"/>
        <v>technology</v>
      </c>
      <c r="R655" s="10" t="str">
        <f t="shared" si="83"/>
        <v>wearables</v>
      </c>
      <c r="S655" s="8">
        <f t="shared" si="84"/>
        <v>42199.410185185181</v>
      </c>
      <c r="T655" s="8">
        <f t="shared" si="81"/>
        <v>42236.410185185181</v>
      </c>
      <c r="U655" s="7">
        <f t="shared" si="85"/>
        <v>37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80"/>
        <v>267.29166666666669</v>
      </c>
      <c r="P656" s="7">
        <f t="shared" si="79"/>
        <v>31.663376110562684</v>
      </c>
      <c r="Q656" s="9" t="str">
        <f t="shared" si="82"/>
        <v>technology</v>
      </c>
      <c r="R656" s="10" t="str">
        <f t="shared" si="83"/>
        <v>wearables</v>
      </c>
      <c r="S656" s="8">
        <f t="shared" si="84"/>
        <v>42163.748993055553</v>
      </c>
      <c r="T656" s="8">
        <f t="shared" si="81"/>
        <v>42193.748993055553</v>
      </c>
      <c r="U656" s="7">
        <f t="shared" si="85"/>
        <v>30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80"/>
        <v>146.88749999999999</v>
      </c>
      <c r="P657" s="7">
        <f t="shared" si="79"/>
        <v>42.886861313868614</v>
      </c>
      <c r="Q657" s="9" t="str">
        <f t="shared" si="82"/>
        <v>technology</v>
      </c>
      <c r="R657" s="10" t="str">
        <f t="shared" si="83"/>
        <v>wearables</v>
      </c>
      <c r="S657" s="8">
        <f t="shared" si="84"/>
        <v>42045.748981481483</v>
      </c>
      <c r="T657" s="8">
        <f t="shared" si="81"/>
        <v>42075.707314814812</v>
      </c>
      <c r="U657" s="7">
        <f t="shared" si="85"/>
        <v>29.958333333328483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80"/>
        <v>213.56</v>
      </c>
      <c r="P658" s="7">
        <f t="shared" si="79"/>
        <v>122.73563218390805</v>
      </c>
      <c r="Q658" s="9" t="str">
        <f t="shared" si="82"/>
        <v>technology</v>
      </c>
      <c r="R658" s="10" t="str">
        <f t="shared" si="83"/>
        <v>wearables</v>
      </c>
      <c r="S658" s="8">
        <f t="shared" si="84"/>
        <v>42417.596284722218</v>
      </c>
      <c r="T658" s="8">
        <f t="shared" si="81"/>
        <v>42477.554618055554</v>
      </c>
      <c r="U658" s="7">
        <f t="shared" si="85"/>
        <v>59.958333333335759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80"/>
        <v>125.7</v>
      </c>
      <c r="P659" s="7">
        <f t="shared" si="79"/>
        <v>190.45454545454547</v>
      </c>
      <c r="Q659" s="9" t="str">
        <f t="shared" si="82"/>
        <v>technology</v>
      </c>
      <c r="R659" s="10" t="str">
        <f t="shared" si="83"/>
        <v>wearables</v>
      </c>
      <c r="S659" s="8">
        <f t="shared" si="84"/>
        <v>42331.637407407405</v>
      </c>
      <c r="T659" s="8">
        <f t="shared" si="81"/>
        <v>42361.637407407405</v>
      </c>
      <c r="U659" s="7">
        <f t="shared" si="85"/>
        <v>30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80"/>
        <v>104.46206037108834</v>
      </c>
      <c r="P660" s="7">
        <f t="shared" si="79"/>
        <v>109.33695652173913</v>
      </c>
      <c r="Q660" s="9" t="str">
        <f t="shared" si="82"/>
        <v>technology</v>
      </c>
      <c r="R660" s="10" t="str">
        <f t="shared" si="83"/>
        <v>wearables</v>
      </c>
      <c r="S660" s="8">
        <f t="shared" si="84"/>
        <v>42178.952418981477</v>
      </c>
      <c r="T660" s="8">
        <f t="shared" si="81"/>
        <v>42211.541666666664</v>
      </c>
      <c r="U660" s="7">
        <f t="shared" si="85"/>
        <v>32.589247685187729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80"/>
        <v>100.56666666666666</v>
      </c>
      <c r="P661" s="7">
        <f t="shared" si="79"/>
        <v>143.66666666666666</v>
      </c>
      <c r="Q661" s="9" t="str">
        <f t="shared" si="82"/>
        <v>technology</v>
      </c>
      <c r="R661" s="10" t="str">
        <f t="shared" si="83"/>
        <v>wearables</v>
      </c>
      <c r="S661" s="8">
        <f t="shared" si="84"/>
        <v>42209.385358796295</v>
      </c>
      <c r="T661" s="8">
        <f t="shared" si="81"/>
        <v>42239.385358796295</v>
      </c>
      <c r="U661" s="7">
        <f t="shared" si="85"/>
        <v>30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80"/>
        <v>3.0579999999999998</v>
      </c>
      <c r="P662" s="7">
        <f t="shared" si="79"/>
        <v>84.944444444444443</v>
      </c>
      <c r="Q662" s="9" t="str">
        <f t="shared" si="82"/>
        <v>technology</v>
      </c>
      <c r="R662" s="10" t="str">
        <f t="shared" si="83"/>
        <v>wearables</v>
      </c>
      <c r="S662" s="8">
        <f t="shared" si="84"/>
        <v>41922.533321759256</v>
      </c>
      <c r="T662" s="8">
        <f t="shared" si="81"/>
        <v>41952.57498842592</v>
      </c>
      <c r="U662" s="7">
        <f t="shared" si="85"/>
        <v>30.041666666664241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80"/>
        <v>0.95</v>
      </c>
      <c r="P663" s="7">
        <f t="shared" si="79"/>
        <v>10.555555555555555</v>
      </c>
      <c r="Q663" s="9" t="str">
        <f t="shared" si="82"/>
        <v>technology</v>
      </c>
      <c r="R663" s="10" t="str">
        <f t="shared" si="83"/>
        <v>wearables</v>
      </c>
      <c r="S663" s="8">
        <f t="shared" si="84"/>
        <v>42636.437025462961</v>
      </c>
      <c r="T663" s="8">
        <f t="shared" si="81"/>
        <v>42666.437025462961</v>
      </c>
      <c r="U663" s="7">
        <f t="shared" si="85"/>
        <v>30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80"/>
        <v>0.4</v>
      </c>
      <c r="P664" s="7">
        <f t="shared" si="79"/>
        <v>39</v>
      </c>
      <c r="Q664" s="9" t="str">
        <f t="shared" si="82"/>
        <v>technology</v>
      </c>
      <c r="R664" s="10" t="str">
        <f t="shared" si="83"/>
        <v>wearables</v>
      </c>
      <c r="S664" s="8">
        <f t="shared" si="84"/>
        <v>41990.229710648149</v>
      </c>
      <c r="T664" s="8">
        <f t="shared" si="81"/>
        <v>42020.229710648149</v>
      </c>
      <c r="U664" s="7">
        <f t="shared" si="85"/>
        <v>30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80"/>
        <v>0.35</v>
      </c>
      <c r="P665" s="7">
        <f t="shared" si="79"/>
        <v>100</v>
      </c>
      <c r="Q665" s="9" t="str">
        <f t="shared" si="82"/>
        <v>technology</v>
      </c>
      <c r="R665" s="10" t="str">
        <f t="shared" si="83"/>
        <v>wearables</v>
      </c>
      <c r="S665" s="8">
        <f t="shared" si="84"/>
        <v>42173.634907407402</v>
      </c>
      <c r="T665" s="8">
        <f t="shared" si="81"/>
        <v>42203.634907407402</v>
      </c>
      <c r="U665" s="7">
        <f t="shared" si="85"/>
        <v>30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80"/>
        <v>7.5333333333333332</v>
      </c>
      <c r="P666" s="7">
        <f t="shared" si="79"/>
        <v>31.172413793103448</v>
      </c>
      <c r="Q666" s="9" t="str">
        <f t="shared" si="82"/>
        <v>technology</v>
      </c>
      <c r="R666" s="10" t="str">
        <f t="shared" si="83"/>
        <v>wearables</v>
      </c>
      <c r="S666" s="8">
        <f t="shared" si="84"/>
        <v>42077.458043981482</v>
      </c>
      <c r="T666" s="8">
        <f t="shared" si="81"/>
        <v>42107.458043981482</v>
      </c>
      <c r="U666" s="7">
        <f t="shared" si="85"/>
        <v>30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80"/>
        <v>18.64</v>
      </c>
      <c r="P667" s="7">
        <f t="shared" si="79"/>
        <v>155.33333333333334</v>
      </c>
      <c r="Q667" s="9" t="str">
        <f t="shared" si="82"/>
        <v>technology</v>
      </c>
      <c r="R667" s="10" t="str">
        <f t="shared" si="83"/>
        <v>wearables</v>
      </c>
      <c r="S667" s="8">
        <f t="shared" si="84"/>
        <v>42688.503020833326</v>
      </c>
      <c r="T667" s="8">
        <f t="shared" si="81"/>
        <v>42748.503020833326</v>
      </c>
      <c r="U667" s="7">
        <f t="shared" si="85"/>
        <v>60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80"/>
        <v>4.0000000000000001E-3</v>
      </c>
      <c r="P668" s="7">
        <f t="shared" si="79"/>
        <v>2</v>
      </c>
      <c r="Q668" s="9" t="str">
        <f t="shared" si="82"/>
        <v>technology</v>
      </c>
      <c r="R668" s="10" t="str">
        <f t="shared" si="83"/>
        <v>wearables</v>
      </c>
      <c r="S668" s="8">
        <f t="shared" si="84"/>
        <v>41838.623819444438</v>
      </c>
      <c r="T668" s="8">
        <f t="shared" si="81"/>
        <v>41868.623819444438</v>
      </c>
      <c r="U668" s="7">
        <f t="shared" si="85"/>
        <v>30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80"/>
        <v>10.02</v>
      </c>
      <c r="P669" s="7">
        <f t="shared" si="79"/>
        <v>178.92857142857142</v>
      </c>
      <c r="Q669" s="9" t="str">
        <f t="shared" si="82"/>
        <v>technology</v>
      </c>
      <c r="R669" s="10" t="str">
        <f t="shared" si="83"/>
        <v>wearables</v>
      </c>
      <c r="S669" s="8">
        <f t="shared" si="84"/>
        <v>42632.165081018517</v>
      </c>
      <c r="T669" s="8">
        <f t="shared" si="81"/>
        <v>42672.165081018517</v>
      </c>
      <c r="U669" s="7">
        <f t="shared" si="85"/>
        <v>40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80"/>
        <v>4.5599999999999996</v>
      </c>
      <c r="P670" s="7">
        <f t="shared" si="79"/>
        <v>27.36</v>
      </c>
      <c r="Q670" s="9" t="str">
        <f t="shared" si="82"/>
        <v>technology</v>
      </c>
      <c r="R670" s="10" t="str">
        <f t="shared" si="83"/>
        <v>wearables</v>
      </c>
      <c r="S670" s="8">
        <f t="shared" si="84"/>
        <v>42090.622939814813</v>
      </c>
      <c r="T670" s="8">
        <f t="shared" si="81"/>
        <v>42135.622939814813</v>
      </c>
      <c r="U670" s="7">
        <f t="shared" si="85"/>
        <v>45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80"/>
        <v>21.5075</v>
      </c>
      <c r="P671" s="7">
        <f t="shared" si="79"/>
        <v>1536.25</v>
      </c>
      <c r="Q671" s="9" t="str">
        <f t="shared" si="82"/>
        <v>technology</v>
      </c>
      <c r="R671" s="10" t="str">
        <f t="shared" si="83"/>
        <v>wearables</v>
      </c>
      <c r="S671" s="8">
        <f t="shared" si="84"/>
        <v>42527.417337962957</v>
      </c>
      <c r="T671" s="8">
        <f t="shared" si="81"/>
        <v>42557.417337962957</v>
      </c>
      <c r="U671" s="7">
        <f t="shared" si="85"/>
        <v>30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80"/>
        <v>29.276666666666667</v>
      </c>
      <c r="P672" s="7">
        <f t="shared" si="79"/>
        <v>84.99677419354839</v>
      </c>
      <c r="Q672" s="9" t="str">
        <f t="shared" si="82"/>
        <v>technology</v>
      </c>
      <c r="R672" s="10" t="str">
        <f t="shared" si="83"/>
        <v>wearables</v>
      </c>
      <c r="S672" s="8">
        <f t="shared" si="84"/>
        <v>42506.501388888886</v>
      </c>
      <c r="T672" s="8">
        <f t="shared" si="81"/>
        <v>42540.131944444445</v>
      </c>
      <c r="U672" s="7">
        <f t="shared" si="85"/>
        <v>33.630555555559113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80"/>
        <v>39.426666666666669</v>
      </c>
      <c r="P673" s="7">
        <f t="shared" si="79"/>
        <v>788.5333333333333</v>
      </c>
      <c r="Q673" s="9" t="str">
        <f t="shared" si="82"/>
        <v>technology</v>
      </c>
      <c r="R673" s="10" t="str">
        <f t="shared" si="83"/>
        <v>wearables</v>
      </c>
      <c r="S673" s="8">
        <f t="shared" si="84"/>
        <v>41984.484398148146</v>
      </c>
      <c r="T673" s="8">
        <f t="shared" si="81"/>
        <v>42017.958333333336</v>
      </c>
      <c r="U673" s="7">
        <f t="shared" si="85"/>
        <v>33.473935185189475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80"/>
        <v>21.628</v>
      </c>
      <c r="P674" s="7">
        <f t="shared" si="79"/>
        <v>50.29767441860465</v>
      </c>
      <c r="Q674" s="9" t="str">
        <f t="shared" si="82"/>
        <v>technology</v>
      </c>
      <c r="R674" s="10" t="str">
        <f t="shared" si="83"/>
        <v>wearables</v>
      </c>
      <c r="S674" s="8">
        <f t="shared" si="84"/>
        <v>41974.011157407404</v>
      </c>
      <c r="T674" s="8">
        <f t="shared" si="81"/>
        <v>42004.999305555553</v>
      </c>
      <c r="U674" s="7">
        <f t="shared" si="85"/>
        <v>30.988148148149776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80"/>
        <v>0.20499999999999999</v>
      </c>
      <c r="P675" s="7">
        <f t="shared" si="79"/>
        <v>68.333333333333329</v>
      </c>
      <c r="Q675" s="9" t="str">
        <f t="shared" si="82"/>
        <v>technology</v>
      </c>
      <c r="R675" s="10" t="str">
        <f t="shared" si="83"/>
        <v>wearables</v>
      </c>
      <c r="S675" s="8">
        <f t="shared" si="84"/>
        <v>41838.6321412037</v>
      </c>
      <c r="T675" s="8">
        <f t="shared" si="81"/>
        <v>41883.6321412037</v>
      </c>
      <c r="U675" s="7">
        <f t="shared" si="85"/>
        <v>45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80"/>
        <v>0.03</v>
      </c>
      <c r="P676" s="7">
        <f t="shared" si="79"/>
        <v>7.5</v>
      </c>
      <c r="Q676" s="9" t="str">
        <f t="shared" si="82"/>
        <v>technology</v>
      </c>
      <c r="R676" s="10" t="str">
        <f t="shared" si="83"/>
        <v>wearables</v>
      </c>
      <c r="S676" s="8">
        <f t="shared" si="84"/>
        <v>41802.907719907402</v>
      </c>
      <c r="T676" s="8">
        <f t="shared" si="81"/>
        <v>41862.907719907402</v>
      </c>
      <c r="U676" s="7">
        <f t="shared" si="85"/>
        <v>60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80"/>
        <v>14.85</v>
      </c>
      <c r="P677" s="7">
        <f t="shared" si="79"/>
        <v>34.269230769230766</v>
      </c>
      <c r="Q677" s="9" t="str">
        <f t="shared" si="82"/>
        <v>technology</v>
      </c>
      <c r="R677" s="10" t="str">
        <f t="shared" si="83"/>
        <v>wearables</v>
      </c>
      <c r="S677" s="8">
        <f t="shared" si="84"/>
        <v>41975.722268518519</v>
      </c>
      <c r="T677" s="8">
        <f t="shared" si="81"/>
        <v>42005.082638888889</v>
      </c>
      <c r="U677" s="7">
        <f t="shared" si="85"/>
        <v>29.360370370370219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80"/>
        <v>1.4710000000000001</v>
      </c>
      <c r="P678" s="7">
        <f t="shared" si="79"/>
        <v>61.291666666666664</v>
      </c>
      <c r="Q678" s="9" t="str">
        <f t="shared" si="82"/>
        <v>technology</v>
      </c>
      <c r="R678" s="10" t="str">
        <f t="shared" si="83"/>
        <v>wearables</v>
      </c>
      <c r="S678" s="8">
        <f t="shared" si="84"/>
        <v>42012.559965277775</v>
      </c>
      <c r="T678" s="8">
        <f t="shared" si="81"/>
        <v>42042.559965277775</v>
      </c>
      <c r="U678" s="7">
        <f t="shared" si="85"/>
        <v>30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80"/>
        <v>25.584</v>
      </c>
      <c r="P679" s="7">
        <f t="shared" si="79"/>
        <v>133.25</v>
      </c>
      <c r="Q679" s="9" t="str">
        <f t="shared" si="82"/>
        <v>technology</v>
      </c>
      <c r="R679" s="10" t="str">
        <f t="shared" si="83"/>
        <v>wearables</v>
      </c>
      <c r="S679" s="8">
        <f t="shared" si="84"/>
        <v>42504.195543981477</v>
      </c>
      <c r="T679" s="8">
        <f t="shared" si="81"/>
        <v>42549.195543981477</v>
      </c>
      <c r="U679" s="7">
        <f t="shared" si="85"/>
        <v>45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80"/>
        <v>3.8206896551724139</v>
      </c>
      <c r="P680" s="7">
        <f t="shared" si="79"/>
        <v>65.17647058823529</v>
      </c>
      <c r="Q680" s="9" t="str">
        <f t="shared" si="82"/>
        <v>technology</v>
      </c>
      <c r="R680" s="10" t="str">
        <f t="shared" si="83"/>
        <v>wearables</v>
      </c>
      <c r="S680" s="8">
        <f t="shared" si="84"/>
        <v>42481.168263888881</v>
      </c>
      <c r="T680" s="8">
        <f t="shared" si="81"/>
        <v>42511.168263888881</v>
      </c>
      <c r="U680" s="7">
        <f t="shared" si="85"/>
        <v>30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80"/>
        <v>15.485964912280702</v>
      </c>
      <c r="P681" s="7">
        <f t="shared" si="79"/>
        <v>93.90425531914893</v>
      </c>
      <c r="Q681" s="9" t="str">
        <f t="shared" si="82"/>
        <v>technology</v>
      </c>
      <c r="R681" s="10" t="str">
        <f t="shared" si="83"/>
        <v>wearables</v>
      </c>
      <c r="S681" s="8">
        <f t="shared" si="84"/>
        <v>42556.487372685187</v>
      </c>
      <c r="T681" s="8">
        <f t="shared" si="81"/>
        <v>42616.487372685187</v>
      </c>
      <c r="U681" s="7">
        <f t="shared" si="85"/>
        <v>60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80"/>
        <v>25.911999999999999</v>
      </c>
      <c r="P682" s="7">
        <f t="shared" si="79"/>
        <v>150.65116279069767</v>
      </c>
      <c r="Q682" s="9" t="str">
        <f t="shared" si="82"/>
        <v>technology</v>
      </c>
      <c r="R682" s="10" t="str">
        <f t="shared" si="83"/>
        <v>wearables</v>
      </c>
      <c r="S682" s="8">
        <f t="shared" si="84"/>
        <v>41864.293182870366</v>
      </c>
      <c r="T682" s="8">
        <f t="shared" si="81"/>
        <v>41899.293182870366</v>
      </c>
      <c r="U682" s="7">
        <f t="shared" si="85"/>
        <v>35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80"/>
        <v>0.04</v>
      </c>
      <c r="P683" s="7">
        <f t="shared" si="79"/>
        <v>1</v>
      </c>
      <c r="Q683" s="9" t="str">
        <f t="shared" si="82"/>
        <v>technology</v>
      </c>
      <c r="R683" s="10" t="str">
        <f t="shared" si="83"/>
        <v>wearables</v>
      </c>
      <c r="S683" s="8">
        <f t="shared" si="84"/>
        <v>42639.597268518519</v>
      </c>
      <c r="T683" s="8">
        <f t="shared" si="81"/>
        <v>42669.597268518519</v>
      </c>
      <c r="U683" s="7">
        <f t="shared" si="85"/>
        <v>30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80"/>
        <v>0.106</v>
      </c>
      <c r="P684" s="7">
        <f t="shared" si="79"/>
        <v>13.25</v>
      </c>
      <c r="Q684" s="9" t="str">
        <f t="shared" si="82"/>
        <v>technology</v>
      </c>
      <c r="R684" s="10" t="str">
        <f t="shared" si="83"/>
        <v>wearables</v>
      </c>
      <c r="S684" s="8">
        <f t="shared" si="84"/>
        <v>42778.556967592587</v>
      </c>
      <c r="T684" s="8">
        <f t="shared" si="81"/>
        <v>42808.515300925923</v>
      </c>
      <c r="U684" s="7">
        <f t="shared" si="85"/>
        <v>29.958333333335759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80"/>
        <v>0.85142857142857142</v>
      </c>
      <c r="P685" s="7">
        <f t="shared" si="79"/>
        <v>99.333333333333329</v>
      </c>
      <c r="Q685" s="9" t="str">
        <f t="shared" si="82"/>
        <v>technology</v>
      </c>
      <c r="R685" s="10" t="str">
        <f t="shared" si="83"/>
        <v>wearables</v>
      </c>
      <c r="S685" s="8">
        <f t="shared" si="84"/>
        <v>42634.691712962966</v>
      </c>
      <c r="T685" s="8">
        <f t="shared" si="81"/>
        <v>42674.691712962966</v>
      </c>
      <c r="U685" s="7">
        <f t="shared" si="85"/>
        <v>40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80"/>
        <v>7.4837499999999997</v>
      </c>
      <c r="P686" s="7">
        <f t="shared" si="79"/>
        <v>177.39259259259259</v>
      </c>
      <c r="Q686" s="9" t="str">
        <f t="shared" si="82"/>
        <v>technology</v>
      </c>
      <c r="R686" s="10" t="str">
        <f t="shared" si="83"/>
        <v>wearables</v>
      </c>
      <c r="S686" s="8">
        <f t="shared" si="84"/>
        <v>41809.26494212963</v>
      </c>
      <c r="T686" s="8">
        <f t="shared" si="81"/>
        <v>41844.916666666664</v>
      </c>
      <c r="U686" s="7">
        <f t="shared" si="85"/>
        <v>35.65172453703417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80"/>
        <v>27.65</v>
      </c>
      <c r="P687" s="7">
        <f t="shared" si="79"/>
        <v>55.3</v>
      </c>
      <c r="Q687" s="9" t="str">
        <f t="shared" si="82"/>
        <v>technology</v>
      </c>
      <c r="R687" s="10" t="str">
        <f t="shared" si="83"/>
        <v>wearables</v>
      </c>
      <c r="S687" s="8">
        <f t="shared" si="84"/>
        <v>41971.658240740733</v>
      </c>
      <c r="T687" s="8">
        <f t="shared" si="81"/>
        <v>42016.658240740733</v>
      </c>
      <c r="U687" s="7">
        <f t="shared" si="85"/>
        <v>45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80"/>
        <v>0</v>
      </c>
      <c r="P688" s="7">
        <f>IF(L688&gt;0, E688/L688,0)</f>
        <v>0</v>
      </c>
      <c r="Q688" s="9" t="str">
        <f t="shared" si="82"/>
        <v>technology</v>
      </c>
      <c r="R688" s="10" t="str">
        <f t="shared" si="83"/>
        <v>wearables</v>
      </c>
      <c r="S688" s="8">
        <f t="shared" si="84"/>
        <v>42189.464930555558</v>
      </c>
      <c r="T688" s="8">
        <f t="shared" si="81"/>
        <v>42219.464930555558</v>
      </c>
      <c r="U688" s="7">
        <f t="shared" si="85"/>
        <v>30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80"/>
        <v>3.55</v>
      </c>
      <c r="P689" s="7">
        <f t="shared" ref="P689:P707" si="86">E689/L689</f>
        <v>591.66666666666663</v>
      </c>
      <c r="Q689" s="9" t="str">
        <f t="shared" si="82"/>
        <v>technology</v>
      </c>
      <c r="R689" s="10" t="str">
        <f t="shared" si="83"/>
        <v>wearables</v>
      </c>
      <c r="S689" s="8">
        <f t="shared" si="84"/>
        <v>42711.542280092595</v>
      </c>
      <c r="T689" s="8">
        <f t="shared" si="81"/>
        <v>42771.542280092595</v>
      </c>
      <c r="U689" s="7">
        <f t="shared" si="85"/>
        <v>60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80"/>
        <v>72.989999999999995</v>
      </c>
      <c r="P690" s="7">
        <f t="shared" si="86"/>
        <v>405.5</v>
      </c>
      <c r="Q690" s="9" t="str">
        <f t="shared" si="82"/>
        <v>technology</v>
      </c>
      <c r="R690" s="10" t="str">
        <f t="shared" si="83"/>
        <v>wearables</v>
      </c>
      <c r="S690" s="8">
        <f t="shared" si="84"/>
        <v>42261.896446759252</v>
      </c>
      <c r="T690" s="8">
        <f t="shared" si="81"/>
        <v>42291.896446759252</v>
      </c>
      <c r="U690" s="7">
        <f t="shared" si="85"/>
        <v>30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80"/>
        <v>57.64875</v>
      </c>
      <c r="P691" s="7">
        <f t="shared" si="86"/>
        <v>343.14732142857144</v>
      </c>
      <c r="Q691" s="9" t="str">
        <f t="shared" si="82"/>
        <v>technology</v>
      </c>
      <c r="R691" s="10" t="str">
        <f t="shared" si="83"/>
        <v>wearables</v>
      </c>
      <c r="S691" s="8">
        <f t="shared" si="84"/>
        <v>42675.459456018514</v>
      </c>
      <c r="T691" s="8">
        <f t="shared" si="81"/>
        <v>42711.999305555553</v>
      </c>
      <c r="U691" s="7">
        <f t="shared" si="85"/>
        <v>36.539849537039117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80"/>
        <v>12.34</v>
      </c>
      <c r="P692" s="7">
        <f t="shared" si="86"/>
        <v>72.588235294117652</v>
      </c>
      <c r="Q692" s="9" t="str">
        <f t="shared" si="82"/>
        <v>technology</v>
      </c>
      <c r="R692" s="10" t="str">
        <f t="shared" si="83"/>
        <v>wearables</v>
      </c>
      <c r="S692" s="8">
        <f t="shared" si="84"/>
        <v>42579.426400462959</v>
      </c>
      <c r="T692" s="8">
        <f t="shared" si="81"/>
        <v>42622.041666666664</v>
      </c>
      <c r="U692" s="7">
        <f t="shared" si="85"/>
        <v>42.615266203705687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80"/>
        <v>0.52</v>
      </c>
      <c r="P693" s="7">
        <f t="shared" si="86"/>
        <v>26</v>
      </c>
      <c r="Q693" s="9" t="str">
        <f t="shared" si="82"/>
        <v>technology</v>
      </c>
      <c r="R693" s="10" t="str">
        <f t="shared" si="83"/>
        <v>wearables</v>
      </c>
      <c r="S693" s="8">
        <f t="shared" si="84"/>
        <v>42157.819976851846</v>
      </c>
      <c r="T693" s="8">
        <f t="shared" si="81"/>
        <v>42185.819976851846</v>
      </c>
      <c r="U693" s="7">
        <f t="shared" si="85"/>
        <v>28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80"/>
        <v>6.53</v>
      </c>
      <c r="P694" s="7">
        <f t="shared" si="86"/>
        <v>6.4975124378109452</v>
      </c>
      <c r="Q694" s="9" t="str">
        <f t="shared" si="82"/>
        <v>technology</v>
      </c>
      <c r="R694" s="10" t="str">
        <f t="shared" si="83"/>
        <v>wearables</v>
      </c>
      <c r="S694" s="8">
        <f t="shared" si="84"/>
        <v>42696.167395833334</v>
      </c>
      <c r="T694" s="8">
        <f t="shared" si="81"/>
        <v>42726.167395833334</v>
      </c>
      <c r="U694" s="7">
        <f t="shared" si="85"/>
        <v>30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80"/>
        <v>35.338000000000001</v>
      </c>
      <c r="P695" s="7">
        <f t="shared" si="86"/>
        <v>119.38513513513513</v>
      </c>
      <c r="Q695" s="9" t="str">
        <f t="shared" si="82"/>
        <v>technology</v>
      </c>
      <c r="R695" s="10" t="str">
        <f t="shared" si="83"/>
        <v>wearables</v>
      </c>
      <c r="S695" s="8">
        <f t="shared" si="84"/>
        <v>42094.599849537037</v>
      </c>
      <c r="T695" s="8">
        <f t="shared" si="81"/>
        <v>42124.599849537037</v>
      </c>
      <c r="U695" s="7">
        <f t="shared" si="85"/>
        <v>30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80"/>
        <v>0.39333333333333331</v>
      </c>
      <c r="P696" s="7">
        <f t="shared" si="86"/>
        <v>84.285714285714292</v>
      </c>
      <c r="Q696" s="9" t="str">
        <f t="shared" si="82"/>
        <v>technology</v>
      </c>
      <c r="R696" s="10" t="str">
        <f t="shared" si="83"/>
        <v>wearables</v>
      </c>
      <c r="S696" s="8">
        <f t="shared" si="84"/>
        <v>42737.455543981479</v>
      </c>
      <c r="T696" s="8">
        <f t="shared" si="81"/>
        <v>42767.455543981479</v>
      </c>
      <c r="U696" s="7">
        <f t="shared" si="85"/>
        <v>30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80"/>
        <v>1.06</v>
      </c>
      <c r="P697" s="7">
        <f t="shared" si="86"/>
        <v>90.857142857142861</v>
      </c>
      <c r="Q697" s="9" t="str">
        <f t="shared" si="82"/>
        <v>technology</v>
      </c>
      <c r="R697" s="10" t="str">
        <f t="shared" si="83"/>
        <v>wearables</v>
      </c>
      <c r="S697" s="8">
        <f t="shared" si="84"/>
        <v>41913.312731481477</v>
      </c>
      <c r="T697" s="8">
        <f t="shared" si="81"/>
        <v>41943.312731481477</v>
      </c>
      <c r="U697" s="7">
        <f t="shared" si="85"/>
        <v>30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80"/>
        <v>5.7142857142857147E-4</v>
      </c>
      <c r="P698" s="7">
        <f t="shared" si="86"/>
        <v>1</v>
      </c>
      <c r="Q698" s="9" t="str">
        <f t="shared" si="82"/>
        <v>technology</v>
      </c>
      <c r="R698" s="10" t="str">
        <f t="shared" si="83"/>
        <v>wearables</v>
      </c>
      <c r="S698" s="8">
        <f t="shared" si="84"/>
        <v>41815.718773148146</v>
      </c>
      <c r="T698" s="8">
        <f t="shared" si="81"/>
        <v>41845.718773148146</v>
      </c>
      <c r="U698" s="7">
        <f t="shared" si="85"/>
        <v>30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80"/>
        <v>46.38</v>
      </c>
      <c r="P699" s="7">
        <f t="shared" si="86"/>
        <v>20.342105263157894</v>
      </c>
      <c r="Q699" s="9" t="str">
        <f t="shared" si="82"/>
        <v>technology</v>
      </c>
      <c r="R699" s="10" t="str">
        <f t="shared" si="83"/>
        <v>wearables</v>
      </c>
      <c r="S699" s="8">
        <f t="shared" si="84"/>
        <v>42388.314687500002</v>
      </c>
      <c r="T699" s="8">
        <f t="shared" si="81"/>
        <v>42403.314687500002</v>
      </c>
      <c r="U699" s="7">
        <f t="shared" si="85"/>
        <v>15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80"/>
        <v>15.39</v>
      </c>
      <c r="P700" s="7">
        <f t="shared" si="86"/>
        <v>530.68965517241384</v>
      </c>
      <c r="Q700" s="9" t="str">
        <f t="shared" si="82"/>
        <v>technology</v>
      </c>
      <c r="R700" s="10" t="str">
        <f t="shared" si="83"/>
        <v>wearables</v>
      </c>
      <c r="S700" s="8">
        <f t="shared" si="84"/>
        <v>41866.722743055558</v>
      </c>
      <c r="T700" s="8">
        <f t="shared" si="81"/>
        <v>41899.875</v>
      </c>
      <c r="U700" s="7">
        <f t="shared" si="85"/>
        <v>33.152256944442343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80"/>
        <v>82.422107692307691</v>
      </c>
      <c r="P701" s="7">
        <f t="shared" si="86"/>
        <v>120.39184269662923</v>
      </c>
      <c r="Q701" s="9" t="str">
        <f t="shared" si="82"/>
        <v>technology</v>
      </c>
      <c r="R701" s="10" t="str">
        <f t="shared" si="83"/>
        <v>wearables</v>
      </c>
      <c r="S701" s="8">
        <f t="shared" si="84"/>
        <v>41563.277175925927</v>
      </c>
      <c r="T701" s="8">
        <f t="shared" si="81"/>
        <v>41600.458333333328</v>
      </c>
      <c r="U701" s="7">
        <f t="shared" si="85"/>
        <v>37.18115740740177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80"/>
        <v>2.6866666666666665</v>
      </c>
      <c r="P702" s="7">
        <f t="shared" si="86"/>
        <v>13</v>
      </c>
      <c r="Q702" s="9" t="str">
        <f t="shared" si="82"/>
        <v>technology</v>
      </c>
      <c r="R702" s="10" t="str">
        <f t="shared" si="83"/>
        <v>wearables</v>
      </c>
      <c r="S702" s="8">
        <f t="shared" si="84"/>
        <v>42715.480104166665</v>
      </c>
      <c r="T702" s="8">
        <f t="shared" si="81"/>
        <v>42745.480104166665</v>
      </c>
      <c r="U702" s="7">
        <f t="shared" si="85"/>
        <v>30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80"/>
        <v>26.6</v>
      </c>
      <c r="P703" s="7">
        <f t="shared" si="86"/>
        <v>291.33333333333331</v>
      </c>
      <c r="Q703" s="9" t="str">
        <f t="shared" si="82"/>
        <v>technology</v>
      </c>
      <c r="R703" s="10" t="str">
        <f t="shared" si="83"/>
        <v>wearables</v>
      </c>
      <c r="S703" s="8">
        <f t="shared" si="84"/>
        <v>41813.454629629625</v>
      </c>
      <c r="T703" s="8">
        <f t="shared" si="81"/>
        <v>41843.454629629625</v>
      </c>
      <c r="U703" s="7">
        <f t="shared" si="85"/>
        <v>30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80"/>
        <v>30.813400000000001</v>
      </c>
      <c r="P704" s="7">
        <f t="shared" si="86"/>
        <v>124.9191891891892</v>
      </c>
      <c r="Q704" s="9" t="str">
        <f t="shared" si="82"/>
        <v>technology</v>
      </c>
      <c r="R704" s="10" t="str">
        <f t="shared" si="83"/>
        <v>wearables</v>
      </c>
      <c r="S704" s="8">
        <f t="shared" si="84"/>
        <v>42668.518368055556</v>
      </c>
      <c r="T704" s="8">
        <f t="shared" si="81"/>
        <v>42698.560034722221</v>
      </c>
      <c r="U704" s="7">
        <f t="shared" si="85"/>
        <v>30.041666666664241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80"/>
        <v>5.58</v>
      </c>
      <c r="P705" s="7">
        <f t="shared" si="86"/>
        <v>119.57142857142857</v>
      </c>
      <c r="Q705" s="9" t="str">
        <f t="shared" si="82"/>
        <v>technology</v>
      </c>
      <c r="R705" s="10" t="str">
        <f t="shared" si="83"/>
        <v>wearables</v>
      </c>
      <c r="S705" s="8">
        <f t="shared" si="84"/>
        <v>42711.742465277777</v>
      </c>
      <c r="T705" s="8">
        <f t="shared" si="81"/>
        <v>42766.772222222215</v>
      </c>
      <c r="U705" s="7">
        <f t="shared" si="85"/>
        <v>55.029756944437395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87">E706*100/D706</f>
        <v>0.87454545454545451</v>
      </c>
      <c r="P706" s="7">
        <f t="shared" si="86"/>
        <v>120.25</v>
      </c>
      <c r="Q706" s="9" t="str">
        <f t="shared" si="82"/>
        <v>technology</v>
      </c>
      <c r="R706" s="10" t="str">
        <f t="shared" si="83"/>
        <v>wearables</v>
      </c>
      <c r="S706" s="8">
        <f t="shared" si="84"/>
        <v>42725.984583333331</v>
      </c>
      <c r="T706" s="8">
        <f t="shared" ref="T706:T769" si="88">(I706/86400)+25569+(-5/24)</f>
        <v>42785.984583333331</v>
      </c>
      <c r="U706" s="7">
        <f t="shared" si="85"/>
        <v>60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87"/>
        <v>0.97699999999999998</v>
      </c>
      <c r="P707" s="7">
        <f t="shared" si="86"/>
        <v>195.4</v>
      </c>
      <c r="Q707" s="9" t="str">
        <f t="shared" ref="Q707:Q770" si="89">LEFT(N707, SEARCH("/",N707,1)-1)</f>
        <v>technology</v>
      </c>
      <c r="R707" s="10" t="str">
        <f t="shared" ref="R707:R770" si="90">RIGHT(N707,LEN(N707)-FIND("/",N707))</f>
        <v>wearables</v>
      </c>
      <c r="S707" s="8">
        <f t="shared" ref="S707:S770" si="91">(J707/86400)+25569+(-5/24)</f>
        <v>42726.283310185179</v>
      </c>
      <c r="T707" s="8">
        <f t="shared" si="88"/>
        <v>42756.283310185179</v>
      </c>
      <c r="U707" s="7">
        <f t="shared" ref="U707:U770" si="92">T707-S707</f>
        <v>30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87"/>
        <v>0</v>
      </c>
      <c r="P708" s="7">
        <f>IF(L708&gt;0, E708/L708,0)</f>
        <v>0</v>
      </c>
      <c r="Q708" s="9" t="str">
        <f t="shared" si="89"/>
        <v>technology</v>
      </c>
      <c r="R708" s="10" t="str">
        <f t="shared" si="90"/>
        <v>wearables</v>
      </c>
      <c r="S708" s="8">
        <f t="shared" si="91"/>
        <v>42676.786840277775</v>
      </c>
      <c r="T708" s="8">
        <f t="shared" si="88"/>
        <v>42718.568749999999</v>
      </c>
      <c r="U708" s="7">
        <f t="shared" si="92"/>
        <v>41.781909722223645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87"/>
        <v>78.927352941176466</v>
      </c>
      <c r="P709" s="7">
        <f>E709/L709</f>
        <v>117.69868421052631</v>
      </c>
      <c r="Q709" s="9" t="str">
        <f t="shared" si="89"/>
        <v>technology</v>
      </c>
      <c r="R709" s="10" t="str">
        <f t="shared" si="90"/>
        <v>wearables</v>
      </c>
      <c r="S709" s="8">
        <f t="shared" si="91"/>
        <v>42696.45517361111</v>
      </c>
      <c r="T709" s="8">
        <f t="shared" si="88"/>
        <v>42736.45517361111</v>
      </c>
      <c r="U709" s="7">
        <f t="shared" si="92"/>
        <v>40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87"/>
        <v>22.092500000000001</v>
      </c>
      <c r="P710" s="7">
        <f>E710/L710</f>
        <v>23.948509485094849</v>
      </c>
      <c r="Q710" s="9" t="str">
        <f t="shared" si="89"/>
        <v>technology</v>
      </c>
      <c r="R710" s="10" t="str">
        <f t="shared" si="90"/>
        <v>wearables</v>
      </c>
      <c r="S710" s="8">
        <f t="shared" si="91"/>
        <v>41835.372685185182</v>
      </c>
      <c r="T710" s="8">
        <f t="shared" si="88"/>
        <v>41895.372685185182</v>
      </c>
      <c r="U710" s="7">
        <f t="shared" si="92"/>
        <v>60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87"/>
        <v>0.40666666666666668</v>
      </c>
      <c r="P711" s="7">
        <f>E711/L711</f>
        <v>30.5</v>
      </c>
      <c r="Q711" s="9" t="str">
        <f t="shared" si="89"/>
        <v>technology</v>
      </c>
      <c r="R711" s="10" t="str">
        <f t="shared" si="90"/>
        <v>wearables</v>
      </c>
      <c r="S711" s="8">
        <f t="shared" si="91"/>
        <v>41947.832858796297</v>
      </c>
      <c r="T711" s="8">
        <f t="shared" si="88"/>
        <v>41977.832858796297</v>
      </c>
      <c r="U711" s="7">
        <f t="shared" si="92"/>
        <v>30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87"/>
        <v>0</v>
      </c>
      <c r="P712" s="7">
        <f>IF(L712&gt;0, E712/L712,0)</f>
        <v>0</v>
      </c>
      <c r="Q712" s="9" t="str">
        <f t="shared" si="89"/>
        <v>technology</v>
      </c>
      <c r="R712" s="10" t="str">
        <f t="shared" si="90"/>
        <v>wearables</v>
      </c>
      <c r="S712" s="8">
        <f t="shared" si="91"/>
        <v>41837.776643518519</v>
      </c>
      <c r="T712" s="8">
        <f t="shared" si="88"/>
        <v>41870.822222222218</v>
      </c>
      <c r="U712" s="7">
        <f t="shared" si="92"/>
        <v>33.045578703698993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87"/>
        <v>33.790999999999997</v>
      </c>
      <c r="P713" s="7">
        <f t="shared" ref="P713:P744" si="93">E713/L713</f>
        <v>99.973372781065095</v>
      </c>
      <c r="Q713" s="9" t="str">
        <f t="shared" si="89"/>
        <v>technology</v>
      </c>
      <c r="R713" s="10" t="str">
        <f t="shared" si="90"/>
        <v>wearables</v>
      </c>
      <c r="S713" s="8">
        <f t="shared" si="91"/>
        <v>42678.250787037039</v>
      </c>
      <c r="T713" s="8">
        <f t="shared" si="88"/>
        <v>42718.292453703696</v>
      </c>
      <c r="U713" s="7">
        <f t="shared" si="92"/>
        <v>40.041666666656965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87"/>
        <v>0.21649484536082475</v>
      </c>
      <c r="P714" s="7">
        <f t="shared" si="93"/>
        <v>26.25</v>
      </c>
      <c r="Q714" s="9" t="str">
        <f t="shared" si="89"/>
        <v>technology</v>
      </c>
      <c r="R714" s="10" t="str">
        <f t="shared" si="90"/>
        <v>wearables</v>
      </c>
      <c r="S714" s="8">
        <f t="shared" si="91"/>
        <v>42384.472592592589</v>
      </c>
      <c r="T714" s="8">
        <f t="shared" si="88"/>
        <v>42414.472592592589</v>
      </c>
      <c r="U714" s="7">
        <f t="shared" si="92"/>
        <v>30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87"/>
        <v>0.79600000000000004</v>
      </c>
      <c r="P715" s="7">
        <f t="shared" si="93"/>
        <v>199</v>
      </c>
      <c r="Q715" s="9" t="str">
        <f t="shared" si="89"/>
        <v>technology</v>
      </c>
      <c r="R715" s="10" t="str">
        <f t="shared" si="90"/>
        <v>wearables</v>
      </c>
      <c r="S715" s="8">
        <f t="shared" si="91"/>
        <v>42496.320972222216</v>
      </c>
      <c r="T715" s="8">
        <f t="shared" si="88"/>
        <v>42526.320972222216</v>
      </c>
      <c r="U715" s="7">
        <f t="shared" si="92"/>
        <v>30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87"/>
        <v>14.993333333333334</v>
      </c>
      <c r="P716" s="7">
        <f t="shared" si="93"/>
        <v>80.321428571428569</v>
      </c>
      <c r="Q716" s="9" t="str">
        <f t="shared" si="89"/>
        <v>technology</v>
      </c>
      <c r="R716" s="10" t="str">
        <f t="shared" si="90"/>
        <v>wearables</v>
      </c>
      <c r="S716" s="8">
        <f t="shared" si="91"/>
        <v>42734.579652777778</v>
      </c>
      <c r="T716" s="8">
        <f t="shared" si="88"/>
        <v>42794.579652777778</v>
      </c>
      <c r="U716" s="7">
        <f t="shared" si="92"/>
        <v>60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87"/>
        <v>5.0509090909090908</v>
      </c>
      <c r="P717" s="7">
        <f t="shared" si="93"/>
        <v>115.75</v>
      </c>
      <c r="Q717" s="9" t="str">
        <f t="shared" si="89"/>
        <v>technology</v>
      </c>
      <c r="R717" s="10" t="str">
        <f t="shared" si="90"/>
        <v>wearables</v>
      </c>
      <c r="S717" s="8">
        <f t="shared" si="91"/>
        <v>42272.8824074074</v>
      </c>
      <c r="T717" s="8">
        <f t="shared" si="88"/>
        <v>42312.924074074072</v>
      </c>
      <c r="U717" s="7">
        <f t="shared" si="92"/>
        <v>40.041666666671517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87"/>
        <v>10.214285714285714</v>
      </c>
      <c r="P718" s="7">
        <f t="shared" si="93"/>
        <v>44.6875</v>
      </c>
      <c r="Q718" s="9" t="str">
        <f t="shared" si="89"/>
        <v>technology</v>
      </c>
      <c r="R718" s="10" t="str">
        <f t="shared" si="90"/>
        <v>wearables</v>
      </c>
      <c r="S718" s="8">
        <f t="shared" si="91"/>
        <v>41940.450312499997</v>
      </c>
      <c r="T718" s="8">
        <f t="shared" si="88"/>
        <v>41973.791666666664</v>
      </c>
      <c r="U718" s="7">
        <f t="shared" si="92"/>
        <v>33.341354166666861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87"/>
        <v>0.30499999999999999</v>
      </c>
      <c r="P719" s="7">
        <f t="shared" si="93"/>
        <v>76.25</v>
      </c>
      <c r="Q719" s="9" t="str">
        <f t="shared" si="89"/>
        <v>technology</v>
      </c>
      <c r="R719" s="10" t="str">
        <f t="shared" si="90"/>
        <v>wearables</v>
      </c>
      <c r="S719" s="8">
        <f t="shared" si="91"/>
        <v>41857.645856481475</v>
      </c>
      <c r="T719" s="8">
        <f t="shared" si="88"/>
        <v>41887.645856481475</v>
      </c>
      <c r="U719" s="7">
        <f t="shared" si="92"/>
        <v>30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87"/>
        <v>0.75</v>
      </c>
      <c r="P720" s="7">
        <f t="shared" si="93"/>
        <v>22.5</v>
      </c>
      <c r="Q720" s="9" t="str">
        <f t="shared" si="89"/>
        <v>technology</v>
      </c>
      <c r="R720" s="10" t="str">
        <f t="shared" si="90"/>
        <v>wearables</v>
      </c>
      <c r="S720" s="8">
        <f t="shared" si="91"/>
        <v>42752.637118055551</v>
      </c>
      <c r="T720" s="8">
        <f t="shared" si="88"/>
        <v>42784.040972222218</v>
      </c>
      <c r="U720" s="7">
        <f t="shared" si="92"/>
        <v>31.403854166666861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87"/>
        <v>1.2933333333333332</v>
      </c>
      <c r="P721" s="7">
        <f t="shared" si="93"/>
        <v>19.399999999999999</v>
      </c>
      <c r="Q721" s="9" t="str">
        <f t="shared" si="89"/>
        <v>technology</v>
      </c>
      <c r="R721" s="10" t="str">
        <f t="shared" si="90"/>
        <v>wearables</v>
      </c>
      <c r="S721" s="8">
        <f t="shared" si="91"/>
        <v>42408.83189814815</v>
      </c>
      <c r="T721" s="8">
        <f t="shared" si="88"/>
        <v>42422.83189814815</v>
      </c>
      <c r="U721" s="7">
        <f t="shared" si="92"/>
        <v>14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87"/>
        <v>143.94736842105263</v>
      </c>
      <c r="P722" s="7">
        <f t="shared" si="93"/>
        <v>66.707317073170728</v>
      </c>
      <c r="Q722" s="9" t="str">
        <f t="shared" si="89"/>
        <v>publishing</v>
      </c>
      <c r="R722" s="10" t="str">
        <f t="shared" si="90"/>
        <v>nonfiction</v>
      </c>
      <c r="S722" s="8">
        <f t="shared" si="91"/>
        <v>40909.440868055557</v>
      </c>
      <c r="T722" s="8">
        <f t="shared" si="88"/>
        <v>40937.440868055557</v>
      </c>
      <c r="U722" s="7">
        <f t="shared" si="92"/>
        <v>28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87"/>
        <v>122.10975609756098</v>
      </c>
      <c r="P723" s="7">
        <f t="shared" si="93"/>
        <v>84.142857142857139</v>
      </c>
      <c r="Q723" s="9" t="str">
        <f t="shared" si="89"/>
        <v>publishing</v>
      </c>
      <c r="R723" s="10" t="str">
        <f t="shared" si="90"/>
        <v>nonfiction</v>
      </c>
      <c r="S723" s="8">
        <f t="shared" si="91"/>
        <v>41807.363506944443</v>
      </c>
      <c r="T723" s="8">
        <f t="shared" si="88"/>
        <v>41852.363506944443</v>
      </c>
      <c r="U723" s="7">
        <f t="shared" si="92"/>
        <v>45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87"/>
        <v>132.024</v>
      </c>
      <c r="P724" s="7">
        <f t="shared" si="93"/>
        <v>215.72549019607843</v>
      </c>
      <c r="Q724" s="9" t="str">
        <f t="shared" si="89"/>
        <v>publishing</v>
      </c>
      <c r="R724" s="10" t="str">
        <f t="shared" si="90"/>
        <v>nonfiction</v>
      </c>
      <c r="S724" s="8">
        <f t="shared" si="91"/>
        <v>40977.596967592588</v>
      </c>
      <c r="T724" s="8">
        <f t="shared" si="88"/>
        <v>41007.555300925924</v>
      </c>
      <c r="U724" s="7">
        <f t="shared" si="92"/>
        <v>29.958333333335759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87"/>
        <v>109.38</v>
      </c>
      <c r="P725" s="7">
        <f t="shared" si="93"/>
        <v>54.69</v>
      </c>
      <c r="Q725" s="9" t="str">
        <f t="shared" si="89"/>
        <v>publishing</v>
      </c>
      <c r="R725" s="10" t="str">
        <f t="shared" si="90"/>
        <v>nonfiction</v>
      </c>
      <c r="S725" s="8">
        <f t="shared" si="91"/>
        <v>42184.608206018514</v>
      </c>
      <c r="T725" s="8">
        <f t="shared" si="88"/>
        <v>42214.957638888889</v>
      </c>
      <c r="U725" s="7">
        <f t="shared" si="92"/>
        <v>30.349432870374585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87"/>
        <v>105.47157142857142</v>
      </c>
      <c r="P726" s="7">
        <f t="shared" si="93"/>
        <v>51.62944055944056</v>
      </c>
      <c r="Q726" s="9" t="str">
        <f t="shared" si="89"/>
        <v>publishing</v>
      </c>
      <c r="R726" s="10" t="str">
        <f t="shared" si="90"/>
        <v>nonfiction</v>
      </c>
      <c r="S726" s="8">
        <f t="shared" si="91"/>
        <v>40694.430127314808</v>
      </c>
      <c r="T726" s="8">
        <f t="shared" si="88"/>
        <v>40724.430127314808</v>
      </c>
      <c r="U726" s="7">
        <f t="shared" si="92"/>
        <v>30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87"/>
        <v>100.35</v>
      </c>
      <c r="P727" s="7">
        <f t="shared" si="93"/>
        <v>143.35714285714286</v>
      </c>
      <c r="Q727" s="9" t="str">
        <f t="shared" si="89"/>
        <v>publishing</v>
      </c>
      <c r="R727" s="10" t="str">
        <f t="shared" si="90"/>
        <v>nonfiction</v>
      </c>
      <c r="S727" s="8">
        <f t="shared" si="91"/>
        <v>42321.417962962958</v>
      </c>
      <c r="T727" s="8">
        <f t="shared" si="88"/>
        <v>42351.417962962958</v>
      </c>
      <c r="U727" s="7">
        <f t="shared" si="92"/>
        <v>30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87"/>
        <v>101.4</v>
      </c>
      <c r="P728" s="7">
        <f t="shared" si="93"/>
        <v>72.428571428571431</v>
      </c>
      <c r="Q728" s="9" t="str">
        <f t="shared" si="89"/>
        <v>publishing</v>
      </c>
      <c r="R728" s="10" t="str">
        <f t="shared" si="90"/>
        <v>nonfiction</v>
      </c>
      <c r="S728" s="8">
        <f t="shared" si="91"/>
        <v>41345.834340277775</v>
      </c>
      <c r="T728" s="8">
        <f t="shared" si="88"/>
        <v>41375.834340277775</v>
      </c>
      <c r="U728" s="7">
        <f t="shared" si="92"/>
        <v>30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87"/>
        <v>155.51428571428571</v>
      </c>
      <c r="P729" s="7">
        <f t="shared" si="93"/>
        <v>36.530201342281877</v>
      </c>
      <c r="Q729" s="9" t="str">
        <f t="shared" si="89"/>
        <v>publishing</v>
      </c>
      <c r="R729" s="10" t="str">
        <f t="shared" si="90"/>
        <v>nonfiction</v>
      </c>
      <c r="S729" s="8">
        <f t="shared" si="91"/>
        <v>41246.811909722222</v>
      </c>
      <c r="T729" s="8">
        <f t="shared" si="88"/>
        <v>41288.680555555555</v>
      </c>
      <c r="U729" s="7">
        <f t="shared" si="92"/>
        <v>41.868645833332266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87"/>
        <v>105.566</v>
      </c>
      <c r="P730" s="7">
        <f t="shared" si="93"/>
        <v>60.903461538461535</v>
      </c>
      <c r="Q730" s="9" t="str">
        <f t="shared" si="89"/>
        <v>publishing</v>
      </c>
      <c r="R730" s="10" t="str">
        <f t="shared" si="90"/>
        <v>nonfiction</v>
      </c>
      <c r="S730" s="8">
        <f t="shared" si="91"/>
        <v>40731.629131944443</v>
      </c>
      <c r="T730" s="8">
        <f t="shared" si="88"/>
        <v>40776.629131944443</v>
      </c>
      <c r="U730" s="7">
        <f t="shared" si="92"/>
        <v>45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87"/>
        <v>130.65</v>
      </c>
      <c r="P731" s="7">
        <f t="shared" si="93"/>
        <v>43.55</v>
      </c>
      <c r="Q731" s="9" t="str">
        <f t="shared" si="89"/>
        <v>publishing</v>
      </c>
      <c r="R731" s="10" t="str">
        <f t="shared" si="90"/>
        <v>nonfiction</v>
      </c>
      <c r="S731" s="8">
        <f t="shared" si="91"/>
        <v>41110.97755787037</v>
      </c>
      <c r="T731" s="8">
        <f t="shared" si="88"/>
        <v>41170.97755787037</v>
      </c>
      <c r="U731" s="7">
        <f t="shared" si="92"/>
        <v>60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87"/>
        <v>132.19</v>
      </c>
      <c r="P732" s="7">
        <f t="shared" si="93"/>
        <v>99.766037735849054</v>
      </c>
      <c r="Q732" s="9" t="str">
        <f t="shared" si="89"/>
        <v>publishing</v>
      </c>
      <c r="R732" s="10" t="str">
        <f t="shared" si="90"/>
        <v>nonfiction</v>
      </c>
      <c r="S732" s="8">
        <f t="shared" si="91"/>
        <v>40854.536932870367</v>
      </c>
      <c r="T732" s="8">
        <f t="shared" si="88"/>
        <v>40884.536932870367</v>
      </c>
      <c r="U732" s="7">
        <f t="shared" si="92"/>
        <v>30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87"/>
        <v>126</v>
      </c>
      <c r="P733" s="7">
        <f t="shared" si="93"/>
        <v>88.732394366197184</v>
      </c>
      <c r="Q733" s="9" t="str">
        <f t="shared" si="89"/>
        <v>publishing</v>
      </c>
      <c r="R733" s="10" t="str">
        <f t="shared" si="90"/>
        <v>nonfiction</v>
      </c>
      <c r="S733" s="8">
        <f t="shared" si="91"/>
        <v>40879.587349537032</v>
      </c>
      <c r="T733" s="8">
        <f t="shared" si="88"/>
        <v>40930.041666666664</v>
      </c>
      <c r="U733" s="7">
        <f t="shared" si="92"/>
        <v>50.454317129631818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87"/>
        <v>160</v>
      </c>
      <c r="P734" s="7">
        <f t="shared" si="93"/>
        <v>4.9230769230769234</v>
      </c>
      <c r="Q734" s="9" t="str">
        <f t="shared" si="89"/>
        <v>publishing</v>
      </c>
      <c r="R734" s="10" t="str">
        <f t="shared" si="90"/>
        <v>nonfiction</v>
      </c>
      <c r="S734" s="8">
        <f t="shared" si="91"/>
        <v>41486.21598379629</v>
      </c>
      <c r="T734" s="8">
        <f t="shared" si="88"/>
        <v>41546.21598379629</v>
      </c>
      <c r="U734" s="7">
        <f t="shared" si="92"/>
        <v>60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87"/>
        <v>120.48</v>
      </c>
      <c r="P735" s="7">
        <f t="shared" si="93"/>
        <v>17.822485207100591</v>
      </c>
      <c r="Q735" s="9" t="str">
        <f t="shared" si="89"/>
        <v>publishing</v>
      </c>
      <c r="R735" s="10" t="str">
        <f t="shared" si="90"/>
        <v>nonfiction</v>
      </c>
      <c r="S735" s="8">
        <f t="shared" si="91"/>
        <v>41598.211712962962</v>
      </c>
      <c r="T735" s="8">
        <f t="shared" si="88"/>
        <v>41628.211712962962</v>
      </c>
      <c r="U735" s="7">
        <f t="shared" si="92"/>
        <v>30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87"/>
        <v>125.52941176470588</v>
      </c>
      <c r="P736" s="7">
        <f t="shared" si="93"/>
        <v>187.19298245614036</v>
      </c>
      <c r="Q736" s="9" t="str">
        <f t="shared" si="89"/>
        <v>publishing</v>
      </c>
      <c r="R736" s="10" t="str">
        <f t="shared" si="90"/>
        <v>nonfiction</v>
      </c>
      <c r="S736" s="8">
        <f t="shared" si="91"/>
        <v>42101.956249999996</v>
      </c>
      <c r="T736" s="8">
        <f t="shared" si="88"/>
        <v>42132.999999999993</v>
      </c>
      <c r="U736" s="7">
        <f t="shared" si="92"/>
        <v>31.04374999999709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87"/>
        <v>114.4063829787234</v>
      </c>
      <c r="P737" s="7">
        <f t="shared" si="93"/>
        <v>234.80786026200875</v>
      </c>
      <c r="Q737" s="9" t="str">
        <f t="shared" si="89"/>
        <v>publishing</v>
      </c>
      <c r="R737" s="10" t="str">
        <f t="shared" si="90"/>
        <v>nonfiction</v>
      </c>
      <c r="S737" s="8">
        <f t="shared" si="91"/>
        <v>41945.821134259255</v>
      </c>
      <c r="T737" s="8">
        <f t="shared" si="88"/>
        <v>41976.818749999999</v>
      </c>
      <c r="U737" s="7">
        <f t="shared" si="92"/>
        <v>30.99761574074364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87"/>
        <v>315.13888888888891</v>
      </c>
      <c r="P738" s="7">
        <f t="shared" si="93"/>
        <v>105.04629629629629</v>
      </c>
      <c r="Q738" s="9" t="str">
        <f t="shared" si="89"/>
        <v>publishing</v>
      </c>
      <c r="R738" s="10" t="str">
        <f t="shared" si="90"/>
        <v>nonfiction</v>
      </c>
      <c r="S738" s="8">
        <f t="shared" si="91"/>
        <v>41579.525925925926</v>
      </c>
      <c r="T738" s="8">
        <f t="shared" si="88"/>
        <v>41598.999305555553</v>
      </c>
      <c r="U738" s="7">
        <f t="shared" si="92"/>
        <v>19.473379629627743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87"/>
        <v>122.4</v>
      </c>
      <c r="P739" s="7">
        <f t="shared" si="93"/>
        <v>56.666666666666664</v>
      </c>
      <c r="Q739" s="9" t="str">
        <f t="shared" si="89"/>
        <v>publishing</v>
      </c>
      <c r="R739" s="10" t="str">
        <f t="shared" si="90"/>
        <v>nonfiction</v>
      </c>
      <c r="S739" s="8">
        <f t="shared" si="91"/>
        <v>41667.066979166666</v>
      </c>
      <c r="T739" s="8">
        <f t="shared" si="88"/>
        <v>41684.625</v>
      </c>
      <c r="U739" s="7">
        <f t="shared" si="92"/>
        <v>17.558020833334012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87"/>
        <v>106.73333333333333</v>
      </c>
      <c r="P740" s="7">
        <f t="shared" si="93"/>
        <v>39.048780487804876</v>
      </c>
      <c r="Q740" s="9" t="str">
        <f t="shared" si="89"/>
        <v>publishing</v>
      </c>
      <c r="R740" s="10" t="str">
        <f t="shared" si="90"/>
        <v>nonfiction</v>
      </c>
      <c r="S740" s="8">
        <f t="shared" si="91"/>
        <v>41943.39576388889</v>
      </c>
      <c r="T740" s="8">
        <f t="shared" si="88"/>
        <v>41973.999305555553</v>
      </c>
      <c r="U740" s="7">
        <f t="shared" si="92"/>
        <v>30.603541666663659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87"/>
        <v>158.33333333333334</v>
      </c>
      <c r="P741" s="7">
        <f t="shared" si="93"/>
        <v>68.345323741007192</v>
      </c>
      <c r="Q741" s="9" t="str">
        <f t="shared" si="89"/>
        <v>publishing</v>
      </c>
      <c r="R741" s="10" t="str">
        <f t="shared" si="90"/>
        <v>nonfiction</v>
      </c>
      <c r="S741" s="8">
        <f t="shared" si="91"/>
        <v>41829.294317129628</v>
      </c>
      <c r="T741" s="8">
        <f t="shared" si="88"/>
        <v>41862.294317129628</v>
      </c>
      <c r="U741" s="7">
        <f t="shared" si="92"/>
        <v>33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87"/>
        <v>107.4</v>
      </c>
      <c r="P742" s="7">
        <f t="shared" si="93"/>
        <v>169.57894736842104</v>
      </c>
      <c r="Q742" s="9" t="str">
        <f t="shared" si="89"/>
        <v>publishing</v>
      </c>
      <c r="R742" s="10" t="str">
        <f t="shared" si="90"/>
        <v>nonfiction</v>
      </c>
      <c r="S742" s="8">
        <f t="shared" si="91"/>
        <v>42161.93844907407</v>
      </c>
      <c r="T742" s="8">
        <f t="shared" si="88"/>
        <v>42175.93844907407</v>
      </c>
      <c r="U742" s="7">
        <f t="shared" si="92"/>
        <v>14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87"/>
        <v>102.26</v>
      </c>
      <c r="P743" s="7">
        <f t="shared" si="93"/>
        <v>141.42340425531913</v>
      </c>
      <c r="Q743" s="9" t="str">
        <f t="shared" si="89"/>
        <v>publishing</v>
      </c>
      <c r="R743" s="10" t="str">
        <f t="shared" si="90"/>
        <v>nonfiction</v>
      </c>
      <c r="S743" s="8">
        <f t="shared" si="91"/>
        <v>41401.439884259256</v>
      </c>
      <c r="T743" s="8">
        <f t="shared" si="88"/>
        <v>41436.439884259256</v>
      </c>
      <c r="U743" s="7">
        <f t="shared" si="92"/>
        <v>35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87"/>
        <v>110.71428571428571</v>
      </c>
      <c r="P744" s="7">
        <f t="shared" si="93"/>
        <v>67.391304347826093</v>
      </c>
      <c r="Q744" s="9" t="str">
        <f t="shared" si="89"/>
        <v>publishing</v>
      </c>
      <c r="R744" s="10" t="str">
        <f t="shared" si="90"/>
        <v>nonfiction</v>
      </c>
      <c r="S744" s="8">
        <f t="shared" si="91"/>
        <v>41689.709629629629</v>
      </c>
      <c r="T744" s="8">
        <f t="shared" si="88"/>
        <v>41719.667962962958</v>
      </c>
      <c r="U744" s="7">
        <f t="shared" si="92"/>
        <v>29.958333333328483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87"/>
        <v>148</v>
      </c>
      <c r="P745" s="7">
        <f t="shared" ref="P745:P761" si="94">E745/L745</f>
        <v>54.266666666666666</v>
      </c>
      <c r="Q745" s="9" t="str">
        <f t="shared" si="89"/>
        <v>publishing</v>
      </c>
      <c r="R745" s="10" t="str">
        <f t="shared" si="90"/>
        <v>nonfiction</v>
      </c>
      <c r="S745" s="8">
        <f t="shared" si="91"/>
        <v>40990.500983796293</v>
      </c>
      <c r="T745" s="8">
        <f t="shared" si="88"/>
        <v>41015.666666666664</v>
      </c>
      <c r="U745" s="7">
        <f t="shared" si="92"/>
        <v>25.165682870370802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87"/>
        <v>102.32</v>
      </c>
      <c r="P746" s="7">
        <f t="shared" si="94"/>
        <v>82.516129032258064</v>
      </c>
      <c r="Q746" s="9" t="str">
        <f t="shared" si="89"/>
        <v>publishing</v>
      </c>
      <c r="R746" s="10" t="str">
        <f t="shared" si="90"/>
        <v>nonfiction</v>
      </c>
      <c r="S746" s="8">
        <f t="shared" si="91"/>
        <v>41226.748877314814</v>
      </c>
      <c r="T746" s="8">
        <f t="shared" si="88"/>
        <v>41256.748877314814</v>
      </c>
      <c r="U746" s="7">
        <f t="shared" si="92"/>
        <v>30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87"/>
        <v>179.09909909909911</v>
      </c>
      <c r="P747" s="7">
        <f t="shared" si="94"/>
        <v>53.729729729729726</v>
      </c>
      <c r="Q747" s="9" t="str">
        <f t="shared" si="89"/>
        <v>publishing</v>
      </c>
      <c r="R747" s="10" t="str">
        <f t="shared" si="90"/>
        <v>nonfiction</v>
      </c>
      <c r="S747" s="8">
        <f t="shared" si="91"/>
        <v>41367.363946759258</v>
      </c>
      <c r="T747" s="8">
        <f t="shared" si="88"/>
        <v>41397.363946759258</v>
      </c>
      <c r="U747" s="7">
        <f t="shared" si="92"/>
        <v>30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87"/>
        <v>111.08135252761969</v>
      </c>
      <c r="P748" s="7">
        <f t="shared" si="94"/>
        <v>34.206185567010309</v>
      </c>
      <c r="Q748" s="9" t="str">
        <f t="shared" si="89"/>
        <v>publishing</v>
      </c>
      <c r="R748" s="10" t="str">
        <f t="shared" si="90"/>
        <v>nonfiction</v>
      </c>
      <c r="S748" s="8">
        <f t="shared" si="91"/>
        <v>41156.834594907406</v>
      </c>
      <c r="T748" s="8">
        <f t="shared" si="88"/>
        <v>41174.957638888889</v>
      </c>
      <c r="U748" s="7">
        <f t="shared" si="92"/>
        <v>18.123043981482624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87"/>
        <v>100.04285714285714</v>
      </c>
      <c r="P749" s="7">
        <f t="shared" si="94"/>
        <v>127.32727272727273</v>
      </c>
      <c r="Q749" s="9" t="str">
        <f t="shared" si="89"/>
        <v>publishing</v>
      </c>
      <c r="R749" s="10" t="str">
        <f t="shared" si="90"/>
        <v>nonfiction</v>
      </c>
      <c r="S749" s="8">
        <f t="shared" si="91"/>
        <v>41988.340497685182</v>
      </c>
      <c r="T749" s="8">
        <f t="shared" si="88"/>
        <v>42019.245833333327</v>
      </c>
      <c r="U749" s="7">
        <f t="shared" si="92"/>
        <v>30.90533564814541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87"/>
        <v>100.25</v>
      </c>
      <c r="P750" s="7">
        <f t="shared" si="94"/>
        <v>45.56818181818182</v>
      </c>
      <c r="Q750" s="9" t="str">
        <f t="shared" si="89"/>
        <v>publishing</v>
      </c>
      <c r="R750" s="10" t="str">
        <f t="shared" si="90"/>
        <v>nonfiction</v>
      </c>
      <c r="S750" s="8">
        <f t="shared" si="91"/>
        <v>41831.638495370367</v>
      </c>
      <c r="T750" s="8">
        <f t="shared" si="88"/>
        <v>41861.638495370367</v>
      </c>
      <c r="U750" s="7">
        <f t="shared" si="92"/>
        <v>30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87"/>
        <v>105.56</v>
      </c>
      <c r="P751" s="7">
        <f t="shared" si="94"/>
        <v>95.963636363636368</v>
      </c>
      <c r="Q751" s="9" t="str">
        <f t="shared" si="89"/>
        <v>publishing</v>
      </c>
      <c r="R751" s="10" t="str">
        <f t="shared" si="90"/>
        <v>nonfiction</v>
      </c>
      <c r="S751" s="8">
        <f t="shared" si="91"/>
        <v>42733.732986111114</v>
      </c>
      <c r="T751" s="8">
        <f t="shared" si="88"/>
        <v>42763.732986111114</v>
      </c>
      <c r="U751" s="7">
        <f t="shared" si="92"/>
        <v>30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87"/>
        <v>102.58775877587759</v>
      </c>
      <c r="P752" s="7">
        <f t="shared" si="94"/>
        <v>77.271186440677965</v>
      </c>
      <c r="Q752" s="9" t="str">
        <f t="shared" si="89"/>
        <v>publishing</v>
      </c>
      <c r="R752" s="10" t="str">
        <f t="shared" si="90"/>
        <v>nonfiction</v>
      </c>
      <c r="S752" s="8">
        <f t="shared" si="91"/>
        <v>41299.669814814813</v>
      </c>
      <c r="T752" s="8">
        <f t="shared" si="88"/>
        <v>41329.669814814813</v>
      </c>
      <c r="U752" s="7">
        <f t="shared" si="92"/>
        <v>30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87"/>
        <v>118.5</v>
      </c>
      <c r="P753" s="7">
        <f t="shared" si="94"/>
        <v>57.338709677419352</v>
      </c>
      <c r="Q753" s="9" t="str">
        <f t="shared" si="89"/>
        <v>publishing</v>
      </c>
      <c r="R753" s="10" t="str">
        <f t="shared" si="90"/>
        <v>nonfiction</v>
      </c>
      <c r="S753" s="8">
        <f t="shared" si="91"/>
        <v>40713.422164351847</v>
      </c>
      <c r="T753" s="8">
        <f t="shared" si="88"/>
        <v>40759.422164351847</v>
      </c>
      <c r="U753" s="7">
        <f t="shared" si="92"/>
        <v>46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87"/>
        <v>111.7</v>
      </c>
      <c r="P754" s="7">
        <f t="shared" si="94"/>
        <v>53.19047619047619</v>
      </c>
      <c r="Q754" s="9" t="str">
        <f t="shared" si="89"/>
        <v>publishing</v>
      </c>
      <c r="R754" s="10" t="str">
        <f t="shared" si="90"/>
        <v>nonfiction</v>
      </c>
      <c r="S754" s="8">
        <f t="shared" si="91"/>
        <v>42639.213159722225</v>
      </c>
      <c r="T754" s="8">
        <f t="shared" si="88"/>
        <v>42659.249999999993</v>
      </c>
      <c r="U754" s="7">
        <f t="shared" si="92"/>
        <v>20.036840277767624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87"/>
        <v>128</v>
      </c>
      <c r="P755" s="7">
        <f t="shared" si="94"/>
        <v>492.30769230769232</v>
      </c>
      <c r="Q755" s="9" t="str">
        <f t="shared" si="89"/>
        <v>publishing</v>
      </c>
      <c r="R755" s="10" t="str">
        <f t="shared" si="90"/>
        <v>nonfiction</v>
      </c>
      <c r="S755" s="8">
        <f t="shared" si="91"/>
        <v>42019.381840277776</v>
      </c>
      <c r="T755" s="8">
        <f t="shared" si="88"/>
        <v>42049.381840277776</v>
      </c>
      <c r="U755" s="7">
        <f t="shared" si="92"/>
        <v>30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87"/>
        <v>103.75</v>
      </c>
      <c r="P756" s="7">
        <f t="shared" si="94"/>
        <v>42.346938775510203</v>
      </c>
      <c r="Q756" s="9" t="str">
        <f t="shared" si="89"/>
        <v>publishing</v>
      </c>
      <c r="R756" s="10" t="str">
        <f t="shared" si="90"/>
        <v>nonfiction</v>
      </c>
      <c r="S756" s="8">
        <f t="shared" si="91"/>
        <v>41249.54075231481</v>
      </c>
      <c r="T756" s="8">
        <f t="shared" si="88"/>
        <v>41279.54075231481</v>
      </c>
      <c r="U756" s="7">
        <f t="shared" si="92"/>
        <v>30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87"/>
        <v>101.9076</v>
      </c>
      <c r="P757" s="7">
        <f t="shared" si="94"/>
        <v>37.466029411764708</v>
      </c>
      <c r="Q757" s="9" t="str">
        <f t="shared" si="89"/>
        <v>publishing</v>
      </c>
      <c r="R757" s="10" t="str">
        <f t="shared" si="90"/>
        <v>nonfiction</v>
      </c>
      <c r="S757" s="8">
        <f t="shared" si="91"/>
        <v>41383.396724537037</v>
      </c>
      <c r="T757" s="8">
        <f t="shared" si="88"/>
        <v>41413.820138888885</v>
      </c>
      <c r="U757" s="7">
        <f t="shared" si="92"/>
        <v>30.423414351847896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87"/>
        <v>117.71428571428571</v>
      </c>
      <c r="P758" s="7">
        <f t="shared" si="94"/>
        <v>37.454545454545453</v>
      </c>
      <c r="Q758" s="9" t="str">
        <f t="shared" si="89"/>
        <v>publishing</v>
      </c>
      <c r="R758" s="10" t="str">
        <f t="shared" si="90"/>
        <v>nonfiction</v>
      </c>
      <c r="S758" s="8">
        <f t="shared" si="91"/>
        <v>40590.558553240735</v>
      </c>
      <c r="T758" s="8">
        <f t="shared" si="88"/>
        <v>40651.516886574071</v>
      </c>
      <c r="U758" s="7">
        <f t="shared" si="92"/>
        <v>60.958333333335759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87"/>
        <v>238</v>
      </c>
      <c r="P759" s="7">
        <f t="shared" si="94"/>
        <v>33.055555555555557</v>
      </c>
      <c r="Q759" s="9" t="str">
        <f t="shared" si="89"/>
        <v>publishing</v>
      </c>
      <c r="R759" s="10" t="str">
        <f t="shared" si="90"/>
        <v>nonfiction</v>
      </c>
      <c r="S759" s="8">
        <f t="shared" si="91"/>
        <v>41234.846226851849</v>
      </c>
      <c r="T759" s="8">
        <f t="shared" si="88"/>
        <v>41248.846226851849</v>
      </c>
      <c r="U759" s="7">
        <f t="shared" si="92"/>
        <v>14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87"/>
        <v>102</v>
      </c>
      <c r="P760" s="7">
        <f t="shared" si="94"/>
        <v>134.21052631578948</v>
      </c>
      <c r="Q760" s="9" t="str">
        <f t="shared" si="89"/>
        <v>publishing</v>
      </c>
      <c r="R760" s="10" t="str">
        <f t="shared" si="90"/>
        <v>nonfiction</v>
      </c>
      <c r="S760" s="8">
        <f t="shared" si="91"/>
        <v>40429.628101851849</v>
      </c>
      <c r="T760" s="8">
        <f t="shared" si="88"/>
        <v>40459.628101851849</v>
      </c>
      <c r="U760" s="7">
        <f t="shared" si="92"/>
        <v>30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87"/>
        <v>101.92</v>
      </c>
      <c r="P761" s="7">
        <f t="shared" si="94"/>
        <v>51.474747474747474</v>
      </c>
      <c r="Q761" s="9" t="str">
        <f t="shared" si="89"/>
        <v>publishing</v>
      </c>
      <c r="R761" s="10" t="str">
        <f t="shared" si="90"/>
        <v>nonfiction</v>
      </c>
      <c r="S761" s="8">
        <f t="shared" si="91"/>
        <v>41789.121979166666</v>
      </c>
      <c r="T761" s="8">
        <f t="shared" si="88"/>
        <v>41829.121979166666</v>
      </c>
      <c r="U761" s="7">
        <f t="shared" si="92"/>
        <v>40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87"/>
        <v>0</v>
      </c>
      <c r="P762" s="7">
        <f>IF(L762&gt;0, E762/L762,0)</f>
        <v>0</v>
      </c>
      <c r="Q762" s="9" t="str">
        <f t="shared" si="89"/>
        <v>publishing</v>
      </c>
      <c r="R762" s="10" t="str">
        <f t="shared" si="90"/>
        <v>fiction</v>
      </c>
      <c r="S762" s="8">
        <f t="shared" si="91"/>
        <v>42670.555706018517</v>
      </c>
      <c r="T762" s="8">
        <f t="shared" si="88"/>
        <v>42700.597372685188</v>
      </c>
      <c r="U762" s="7">
        <f t="shared" si="92"/>
        <v>30.041666666671517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87"/>
        <v>4.7</v>
      </c>
      <c r="P763" s="7">
        <f>E763/L763</f>
        <v>39.166666666666664</v>
      </c>
      <c r="Q763" s="9" t="str">
        <f t="shared" si="89"/>
        <v>publishing</v>
      </c>
      <c r="R763" s="10" t="str">
        <f t="shared" si="90"/>
        <v>fiction</v>
      </c>
      <c r="S763" s="8">
        <f t="shared" si="91"/>
        <v>41642.543124999997</v>
      </c>
      <c r="T763" s="8">
        <f t="shared" si="88"/>
        <v>41672.543124999997</v>
      </c>
      <c r="U763" s="7">
        <f t="shared" si="92"/>
        <v>30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87"/>
        <v>0</v>
      </c>
      <c r="P764" s="7">
        <f>IF(L764&gt;0, E764/L764,0)</f>
        <v>0</v>
      </c>
      <c r="Q764" s="9" t="str">
        <f t="shared" si="89"/>
        <v>publishing</v>
      </c>
      <c r="R764" s="10" t="str">
        <f t="shared" si="90"/>
        <v>fiction</v>
      </c>
      <c r="S764" s="8">
        <f t="shared" si="91"/>
        <v>42690.65011574074</v>
      </c>
      <c r="T764" s="8">
        <f t="shared" si="88"/>
        <v>42708.041666666664</v>
      </c>
      <c r="U764" s="7">
        <f t="shared" si="92"/>
        <v>17.391550925924093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87"/>
        <v>0.11655011655011654</v>
      </c>
      <c r="P765" s="7">
        <f>E765/L765</f>
        <v>5</v>
      </c>
      <c r="Q765" s="9" t="str">
        <f t="shared" si="89"/>
        <v>publishing</v>
      </c>
      <c r="R765" s="10" t="str">
        <f t="shared" si="90"/>
        <v>fiction</v>
      </c>
      <c r="S765" s="8">
        <f t="shared" si="91"/>
        <v>41471.238518518519</v>
      </c>
      <c r="T765" s="8">
        <f t="shared" si="88"/>
        <v>41501.238518518519</v>
      </c>
      <c r="U765" s="7">
        <f t="shared" si="92"/>
        <v>30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87"/>
        <v>0</v>
      </c>
      <c r="P766" s="7">
        <f>IF(L766&gt;0, E766/L766,0)</f>
        <v>0</v>
      </c>
      <c r="Q766" s="9" t="str">
        <f t="shared" si="89"/>
        <v>publishing</v>
      </c>
      <c r="R766" s="10" t="str">
        <f t="shared" si="90"/>
        <v>fiction</v>
      </c>
      <c r="S766" s="8">
        <f t="shared" si="91"/>
        <v>42226.964826388888</v>
      </c>
      <c r="T766" s="8">
        <f t="shared" si="88"/>
        <v>42256.964826388888</v>
      </c>
      <c r="U766" s="7">
        <f t="shared" si="92"/>
        <v>30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87"/>
        <v>36.014285714285712</v>
      </c>
      <c r="P767" s="7">
        <f>E767/L767</f>
        <v>57.295454545454547</v>
      </c>
      <c r="Q767" s="9" t="str">
        <f t="shared" si="89"/>
        <v>publishing</v>
      </c>
      <c r="R767" s="10" t="str">
        <f t="shared" si="90"/>
        <v>fiction</v>
      </c>
      <c r="S767" s="8">
        <f t="shared" si="91"/>
        <v>41901.334305555552</v>
      </c>
      <c r="T767" s="8">
        <f t="shared" si="88"/>
        <v>41931.334305555552</v>
      </c>
      <c r="U767" s="7">
        <f t="shared" si="92"/>
        <v>30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87"/>
        <v>0</v>
      </c>
      <c r="P768" s="7">
        <f>IF(L768&gt;0, E768/L768,0)</f>
        <v>0</v>
      </c>
      <c r="Q768" s="9" t="str">
        <f t="shared" si="89"/>
        <v>publishing</v>
      </c>
      <c r="R768" s="10" t="str">
        <f t="shared" si="90"/>
        <v>fiction</v>
      </c>
      <c r="S768" s="8">
        <f t="shared" si="91"/>
        <v>42021.57503472222</v>
      </c>
      <c r="T768" s="8">
        <f t="shared" si="88"/>
        <v>42051.57503472222</v>
      </c>
      <c r="U768" s="7">
        <f t="shared" si="92"/>
        <v>30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87"/>
        <v>3.54</v>
      </c>
      <c r="P769" s="7">
        <f>E769/L769</f>
        <v>59</v>
      </c>
      <c r="Q769" s="9" t="str">
        <f t="shared" si="89"/>
        <v>publishing</v>
      </c>
      <c r="R769" s="10" t="str">
        <f t="shared" si="90"/>
        <v>fiction</v>
      </c>
      <c r="S769" s="8">
        <f t="shared" si="91"/>
        <v>42114.935300925928</v>
      </c>
      <c r="T769" s="8">
        <f t="shared" si="88"/>
        <v>42144.935300925928</v>
      </c>
      <c r="U769" s="7">
        <f t="shared" si="92"/>
        <v>30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95">E770*100/D770</f>
        <v>0</v>
      </c>
      <c r="P770" s="7">
        <f>IF(L770&gt;0, E770/L770,0)</f>
        <v>0</v>
      </c>
      <c r="Q770" s="9" t="str">
        <f t="shared" si="89"/>
        <v>publishing</v>
      </c>
      <c r="R770" s="10" t="str">
        <f t="shared" si="90"/>
        <v>fiction</v>
      </c>
      <c r="S770" s="8">
        <f t="shared" si="91"/>
        <v>41593.998726851853</v>
      </c>
      <c r="T770" s="8">
        <f t="shared" ref="T770:T833" si="96">(I770/86400)+25569+(-5/24)</f>
        <v>41623.998726851853</v>
      </c>
      <c r="U770" s="7">
        <f t="shared" si="92"/>
        <v>30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95"/>
        <v>41.4</v>
      </c>
      <c r="P771" s="7">
        <f>E771/L771</f>
        <v>31.846153846153847</v>
      </c>
      <c r="Q771" s="9" t="str">
        <f t="shared" ref="Q771:Q834" si="97">LEFT(N771, SEARCH("/",N771,1)-1)</f>
        <v>publishing</v>
      </c>
      <c r="R771" s="10" t="str">
        <f t="shared" ref="R771:R834" si="98">RIGHT(N771,LEN(N771)-FIND("/",N771))</f>
        <v>fiction</v>
      </c>
      <c r="S771" s="8">
        <f t="shared" ref="S771:S834" si="99">(J771/86400)+25569+(-5/24)</f>
        <v>41604.788124999999</v>
      </c>
      <c r="T771" s="8">
        <f t="shared" si="96"/>
        <v>41634.788124999999</v>
      </c>
      <c r="U771" s="7">
        <f t="shared" ref="U771:U834" si="100">T771-S771</f>
        <v>30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95"/>
        <v>0</v>
      </c>
      <c r="P772" s="7">
        <f>IF(L772&gt;0, E772/L772,0)</f>
        <v>0</v>
      </c>
      <c r="Q772" s="9" t="str">
        <f t="shared" si="97"/>
        <v>publishing</v>
      </c>
      <c r="R772" s="10" t="str">
        <f t="shared" si="98"/>
        <v>fiction</v>
      </c>
      <c r="S772" s="8">
        <f t="shared" si="99"/>
        <v>41289.791307870364</v>
      </c>
      <c r="T772" s="8">
        <f t="shared" si="96"/>
        <v>41329.791307870364</v>
      </c>
      <c r="U772" s="7">
        <f t="shared" si="100"/>
        <v>40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95"/>
        <v>2.6315789473684209E-2</v>
      </c>
      <c r="P773" s="7">
        <f t="shared" ref="P773:P804" si="101">E773/L773</f>
        <v>10</v>
      </c>
      <c r="Q773" s="9" t="str">
        <f t="shared" si="97"/>
        <v>publishing</v>
      </c>
      <c r="R773" s="10" t="str">
        <f t="shared" si="98"/>
        <v>fiction</v>
      </c>
      <c r="S773" s="8">
        <f t="shared" si="99"/>
        <v>42349.615763888891</v>
      </c>
      <c r="T773" s="8">
        <f t="shared" si="96"/>
        <v>42399.615763888891</v>
      </c>
      <c r="U773" s="7">
        <f t="shared" si="100"/>
        <v>50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95"/>
        <v>3.3333333333333335</v>
      </c>
      <c r="P774" s="7">
        <f t="shared" si="101"/>
        <v>50</v>
      </c>
      <c r="Q774" s="9" t="str">
        <f t="shared" si="97"/>
        <v>publishing</v>
      </c>
      <c r="R774" s="10" t="str">
        <f t="shared" si="98"/>
        <v>fiction</v>
      </c>
      <c r="S774" s="8">
        <f t="shared" si="99"/>
        <v>40067.848599537036</v>
      </c>
      <c r="T774" s="8">
        <f t="shared" si="96"/>
        <v>40117.957638888889</v>
      </c>
      <c r="U774" s="7">
        <f t="shared" si="100"/>
        <v>50.109039351853426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95"/>
        <v>0.85129023676509707</v>
      </c>
      <c r="P775" s="7">
        <f t="shared" si="101"/>
        <v>16</v>
      </c>
      <c r="Q775" s="9" t="str">
        <f t="shared" si="97"/>
        <v>publishing</v>
      </c>
      <c r="R775" s="10" t="str">
        <f t="shared" si="98"/>
        <v>fiction</v>
      </c>
      <c r="S775" s="8">
        <f t="shared" si="99"/>
        <v>42100.527604166666</v>
      </c>
      <c r="T775" s="8">
        <f t="shared" si="96"/>
        <v>42134.750694444439</v>
      </c>
      <c r="U775" s="7">
        <f t="shared" si="100"/>
        <v>34.223090277773736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95"/>
        <v>70.2</v>
      </c>
      <c r="P776" s="7">
        <f t="shared" si="101"/>
        <v>39</v>
      </c>
      <c r="Q776" s="9" t="str">
        <f t="shared" si="97"/>
        <v>publishing</v>
      </c>
      <c r="R776" s="10" t="str">
        <f t="shared" si="98"/>
        <v>fiction</v>
      </c>
      <c r="S776" s="8">
        <f t="shared" si="99"/>
        <v>41663.571967592587</v>
      </c>
      <c r="T776" s="8">
        <f t="shared" si="96"/>
        <v>41693.571967592587</v>
      </c>
      <c r="U776" s="7">
        <f t="shared" si="100"/>
        <v>30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95"/>
        <v>1.7</v>
      </c>
      <c r="P777" s="7">
        <f t="shared" si="101"/>
        <v>34</v>
      </c>
      <c r="Q777" s="9" t="str">
        <f t="shared" si="97"/>
        <v>publishing</v>
      </c>
      <c r="R777" s="10" t="str">
        <f t="shared" si="98"/>
        <v>fiction</v>
      </c>
      <c r="S777" s="8">
        <f t="shared" si="99"/>
        <v>40862.851793981477</v>
      </c>
      <c r="T777" s="8">
        <f t="shared" si="96"/>
        <v>40892.851793981477</v>
      </c>
      <c r="U777" s="7">
        <f t="shared" si="100"/>
        <v>30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95"/>
        <v>51.4</v>
      </c>
      <c r="P778" s="7">
        <f t="shared" si="101"/>
        <v>63.122807017543863</v>
      </c>
      <c r="Q778" s="9" t="str">
        <f t="shared" si="97"/>
        <v>publishing</v>
      </c>
      <c r="R778" s="10" t="str">
        <f t="shared" si="98"/>
        <v>fiction</v>
      </c>
      <c r="S778" s="8">
        <f t="shared" si="99"/>
        <v>42250.477372685178</v>
      </c>
      <c r="T778" s="8">
        <f t="shared" si="96"/>
        <v>42287.999999999993</v>
      </c>
      <c r="U778" s="7">
        <f t="shared" si="100"/>
        <v>37.522627314814599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95"/>
        <v>0.7</v>
      </c>
      <c r="P779" s="7">
        <f t="shared" si="101"/>
        <v>7</v>
      </c>
      <c r="Q779" s="9" t="str">
        <f t="shared" si="97"/>
        <v>publishing</v>
      </c>
      <c r="R779" s="10" t="str">
        <f t="shared" si="98"/>
        <v>fiction</v>
      </c>
      <c r="S779" s="8">
        <f t="shared" si="99"/>
        <v>41456.772881944438</v>
      </c>
      <c r="T779" s="8">
        <f t="shared" si="96"/>
        <v>41486.772881944438</v>
      </c>
      <c r="U779" s="7">
        <f t="shared" si="100"/>
        <v>30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95"/>
        <v>0.4</v>
      </c>
      <c r="P780" s="7">
        <f t="shared" si="101"/>
        <v>2</v>
      </c>
      <c r="Q780" s="9" t="str">
        <f t="shared" si="97"/>
        <v>publishing</v>
      </c>
      <c r="R780" s="10" t="str">
        <f t="shared" si="98"/>
        <v>fiction</v>
      </c>
      <c r="S780" s="8">
        <f t="shared" si="99"/>
        <v>41729.493981481479</v>
      </c>
      <c r="T780" s="8">
        <f t="shared" si="96"/>
        <v>41759.493981481479</v>
      </c>
      <c r="U780" s="7">
        <f t="shared" si="100"/>
        <v>30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95"/>
        <v>2.6666666666666665</v>
      </c>
      <c r="P781" s="7">
        <f t="shared" si="101"/>
        <v>66.666666666666671</v>
      </c>
      <c r="Q781" s="9" t="str">
        <f t="shared" si="97"/>
        <v>publishing</v>
      </c>
      <c r="R781" s="10" t="str">
        <f t="shared" si="98"/>
        <v>fiction</v>
      </c>
      <c r="S781" s="8">
        <f t="shared" si="99"/>
        <v>40436.475752314815</v>
      </c>
      <c r="T781" s="8">
        <f t="shared" si="96"/>
        <v>40465.958333333328</v>
      </c>
      <c r="U781" s="7">
        <f t="shared" si="100"/>
        <v>29.482581018513883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95"/>
        <v>104</v>
      </c>
      <c r="P782" s="7">
        <f t="shared" si="101"/>
        <v>38.518518518518519</v>
      </c>
      <c r="Q782" s="9" t="str">
        <f t="shared" si="97"/>
        <v>music</v>
      </c>
      <c r="R782" s="10" t="str">
        <f t="shared" si="98"/>
        <v>rock</v>
      </c>
      <c r="S782" s="8">
        <f t="shared" si="99"/>
        <v>40636.465567129628</v>
      </c>
      <c r="T782" s="8">
        <f t="shared" si="96"/>
        <v>40666.465567129628</v>
      </c>
      <c r="U782" s="7">
        <f t="shared" si="100"/>
        <v>30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95"/>
        <v>133.15375</v>
      </c>
      <c r="P783" s="7">
        <f t="shared" si="101"/>
        <v>42.609200000000001</v>
      </c>
      <c r="Q783" s="9" t="str">
        <f t="shared" si="97"/>
        <v>music</v>
      </c>
      <c r="R783" s="10" t="str">
        <f t="shared" si="98"/>
        <v>rock</v>
      </c>
      <c r="S783" s="8">
        <f t="shared" si="99"/>
        <v>41402.792523148142</v>
      </c>
      <c r="T783" s="8">
        <f t="shared" si="96"/>
        <v>41432.792523148142</v>
      </c>
      <c r="U783" s="7">
        <f t="shared" si="100"/>
        <v>30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95"/>
        <v>100</v>
      </c>
      <c r="P784" s="7">
        <f t="shared" si="101"/>
        <v>50</v>
      </c>
      <c r="Q784" s="9" t="str">
        <f t="shared" si="97"/>
        <v>music</v>
      </c>
      <c r="R784" s="10" t="str">
        <f t="shared" si="98"/>
        <v>rock</v>
      </c>
      <c r="S784" s="8">
        <f t="shared" si="99"/>
        <v>41116.549791666665</v>
      </c>
      <c r="T784" s="8">
        <f t="shared" si="96"/>
        <v>41146.549791666665</v>
      </c>
      <c r="U784" s="7">
        <f t="shared" si="100"/>
        <v>30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95"/>
        <v>148.13333333333333</v>
      </c>
      <c r="P785" s="7">
        <f t="shared" si="101"/>
        <v>63.485714285714288</v>
      </c>
      <c r="Q785" s="9" t="str">
        <f t="shared" si="97"/>
        <v>music</v>
      </c>
      <c r="R785" s="10" t="str">
        <f t="shared" si="98"/>
        <v>rock</v>
      </c>
      <c r="S785" s="8">
        <f t="shared" si="99"/>
        <v>40987.565381944441</v>
      </c>
      <c r="T785" s="8">
        <f t="shared" si="96"/>
        <v>41026.708333333328</v>
      </c>
      <c r="U785" s="7">
        <f t="shared" si="100"/>
        <v>39.142951388887013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95"/>
        <v>102.5</v>
      </c>
      <c r="P786" s="7">
        <f t="shared" si="101"/>
        <v>102.5</v>
      </c>
      <c r="Q786" s="9" t="str">
        <f t="shared" si="97"/>
        <v>music</v>
      </c>
      <c r="R786" s="10" t="str">
        <f t="shared" si="98"/>
        <v>rock</v>
      </c>
      <c r="S786" s="8">
        <f t="shared" si="99"/>
        <v>41674.941192129627</v>
      </c>
      <c r="T786" s="8">
        <f t="shared" si="96"/>
        <v>41714.899525462963</v>
      </c>
      <c r="U786" s="7">
        <f t="shared" si="100"/>
        <v>39.958333333335759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95"/>
        <v>180.62799999999999</v>
      </c>
      <c r="P787" s="7">
        <f t="shared" si="101"/>
        <v>31.142758620689655</v>
      </c>
      <c r="Q787" s="9" t="str">
        <f t="shared" si="97"/>
        <v>music</v>
      </c>
      <c r="R787" s="10" t="str">
        <f t="shared" si="98"/>
        <v>rock</v>
      </c>
      <c r="S787" s="8">
        <f t="shared" si="99"/>
        <v>41303.38559027778</v>
      </c>
      <c r="T787" s="8">
        <f t="shared" si="96"/>
        <v>41333.38559027778</v>
      </c>
      <c r="U787" s="7">
        <f t="shared" si="100"/>
        <v>30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95"/>
        <v>142.80000000000001</v>
      </c>
      <c r="P788" s="7">
        <f t="shared" si="101"/>
        <v>162.27272727272728</v>
      </c>
      <c r="Q788" s="9" t="str">
        <f t="shared" si="97"/>
        <v>music</v>
      </c>
      <c r="R788" s="10" t="str">
        <f t="shared" si="98"/>
        <v>rock</v>
      </c>
      <c r="S788" s="8">
        <f t="shared" si="99"/>
        <v>40982.847615740735</v>
      </c>
      <c r="T788" s="8">
        <f t="shared" si="96"/>
        <v>41040.449305555558</v>
      </c>
      <c r="U788" s="7">
        <f t="shared" si="100"/>
        <v>57.601689814822748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95"/>
        <v>114.16666666666667</v>
      </c>
      <c r="P789" s="7">
        <f t="shared" si="101"/>
        <v>80.588235294117652</v>
      </c>
      <c r="Q789" s="9" t="str">
        <f t="shared" si="97"/>
        <v>music</v>
      </c>
      <c r="R789" s="10" t="str">
        <f t="shared" si="98"/>
        <v>rock</v>
      </c>
      <c r="S789" s="8">
        <f t="shared" si="99"/>
        <v>41549.419282407405</v>
      </c>
      <c r="T789" s="8">
        <f t="shared" si="96"/>
        <v>41579.419282407405</v>
      </c>
      <c r="U789" s="7">
        <f t="shared" si="100"/>
        <v>30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95"/>
        <v>203.505</v>
      </c>
      <c r="P790" s="7">
        <f t="shared" si="101"/>
        <v>59.85441176470588</v>
      </c>
      <c r="Q790" s="9" t="str">
        <f t="shared" si="97"/>
        <v>music</v>
      </c>
      <c r="R790" s="10" t="str">
        <f t="shared" si="98"/>
        <v>rock</v>
      </c>
      <c r="S790" s="8">
        <f t="shared" si="99"/>
        <v>41058.798472222217</v>
      </c>
      <c r="T790" s="8">
        <f t="shared" si="96"/>
        <v>41096.957638888889</v>
      </c>
      <c r="U790" s="7">
        <f t="shared" si="100"/>
        <v>38.159166666671808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95"/>
        <v>109.41176470588235</v>
      </c>
      <c r="P791" s="7">
        <f t="shared" si="101"/>
        <v>132.85714285714286</v>
      </c>
      <c r="Q791" s="9" t="str">
        <f t="shared" si="97"/>
        <v>music</v>
      </c>
      <c r="R791" s="10" t="str">
        <f t="shared" si="98"/>
        <v>rock</v>
      </c>
      <c r="S791" s="8">
        <f t="shared" si="99"/>
        <v>41276.977777777771</v>
      </c>
      <c r="T791" s="8">
        <f t="shared" si="96"/>
        <v>41295.124305555553</v>
      </c>
      <c r="U791" s="7">
        <f t="shared" si="100"/>
        <v>18.146527777782467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95"/>
        <v>144.37459999999999</v>
      </c>
      <c r="P792" s="7">
        <f t="shared" si="101"/>
        <v>92.547820512820508</v>
      </c>
      <c r="Q792" s="9" t="str">
        <f t="shared" si="97"/>
        <v>music</v>
      </c>
      <c r="R792" s="10" t="str">
        <f t="shared" si="98"/>
        <v>rock</v>
      </c>
      <c r="S792" s="8">
        <f t="shared" si="99"/>
        <v>41275.839571759258</v>
      </c>
      <c r="T792" s="8">
        <f t="shared" si="96"/>
        <v>41305.839571759258</v>
      </c>
      <c r="U792" s="7">
        <f t="shared" si="100"/>
        <v>30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95"/>
        <v>103.86666666666666</v>
      </c>
      <c r="P793" s="7">
        <f t="shared" si="101"/>
        <v>60.859375</v>
      </c>
      <c r="Q793" s="9" t="str">
        <f t="shared" si="97"/>
        <v>music</v>
      </c>
      <c r="R793" s="10" t="str">
        <f t="shared" si="98"/>
        <v>rock</v>
      </c>
      <c r="S793" s="8">
        <f t="shared" si="99"/>
        <v>41557.572291666664</v>
      </c>
      <c r="T793" s="8">
        <f t="shared" si="96"/>
        <v>41591.040972222218</v>
      </c>
      <c r="U793" s="7">
        <f t="shared" si="100"/>
        <v>33.468680555553874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95"/>
        <v>100.4444</v>
      </c>
      <c r="P794" s="7">
        <f t="shared" si="101"/>
        <v>41.851833333333339</v>
      </c>
      <c r="Q794" s="9" t="str">
        <f t="shared" si="97"/>
        <v>music</v>
      </c>
      <c r="R794" s="10" t="str">
        <f t="shared" si="98"/>
        <v>rock</v>
      </c>
      <c r="S794" s="8">
        <f t="shared" si="99"/>
        <v>41555.665312499994</v>
      </c>
      <c r="T794" s="8">
        <f t="shared" si="96"/>
        <v>41585.706979166665</v>
      </c>
      <c r="U794" s="7">
        <f t="shared" si="100"/>
        <v>30.041666666671517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95"/>
        <v>102.77927272727273</v>
      </c>
      <c r="P795" s="7">
        <f t="shared" si="101"/>
        <v>88.325937499999995</v>
      </c>
      <c r="Q795" s="9" t="str">
        <f t="shared" si="97"/>
        <v>music</v>
      </c>
      <c r="R795" s="10" t="str">
        <f t="shared" si="98"/>
        <v>rock</v>
      </c>
      <c r="S795" s="8">
        <f t="shared" si="99"/>
        <v>41442.532916666663</v>
      </c>
      <c r="T795" s="8">
        <f t="shared" si="96"/>
        <v>41457.999305555553</v>
      </c>
      <c r="U795" s="7">
        <f t="shared" si="100"/>
        <v>15.466388888889924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95"/>
        <v>105.3125</v>
      </c>
      <c r="P796" s="7">
        <f t="shared" si="101"/>
        <v>158.96226415094338</v>
      </c>
      <c r="Q796" s="9" t="str">
        <f t="shared" si="97"/>
        <v>music</v>
      </c>
      <c r="R796" s="10" t="str">
        <f t="shared" si="98"/>
        <v>rock</v>
      </c>
      <c r="S796" s="8">
        <f t="shared" si="99"/>
        <v>40735.906678240739</v>
      </c>
      <c r="T796" s="8">
        <f t="shared" si="96"/>
        <v>40791.504166666666</v>
      </c>
      <c r="U796" s="7">
        <f t="shared" si="100"/>
        <v>55.597488425926713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95"/>
        <v>111.78571428571429</v>
      </c>
      <c r="P797" s="7">
        <f t="shared" si="101"/>
        <v>85.054347826086953</v>
      </c>
      <c r="Q797" s="9" t="str">
        <f t="shared" si="97"/>
        <v>music</v>
      </c>
      <c r="R797" s="10" t="str">
        <f t="shared" si="98"/>
        <v>rock</v>
      </c>
      <c r="S797" s="8">
        <f t="shared" si="99"/>
        <v>40963.404699074068</v>
      </c>
      <c r="T797" s="8">
        <f t="shared" si="96"/>
        <v>41005.999305555553</v>
      </c>
      <c r="U797" s="7">
        <f t="shared" si="100"/>
        <v>42.594606481485243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95"/>
        <v>101.35</v>
      </c>
      <c r="P798" s="7">
        <f t="shared" si="101"/>
        <v>112.61111111111111</v>
      </c>
      <c r="Q798" s="9" t="str">
        <f t="shared" si="97"/>
        <v>music</v>
      </c>
      <c r="R798" s="10" t="str">
        <f t="shared" si="98"/>
        <v>rock</v>
      </c>
      <c r="S798" s="8">
        <f t="shared" si="99"/>
        <v>41502.674594907403</v>
      </c>
      <c r="T798" s="8">
        <f t="shared" si="96"/>
        <v>41532.673611111109</v>
      </c>
      <c r="U798" s="7">
        <f t="shared" si="100"/>
        <v>29.99901620370656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95"/>
        <v>107.53333333333333</v>
      </c>
      <c r="P799" s="7">
        <f t="shared" si="101"/>
        <v>45.436619718309856</v>
      </c>
      <c r="Q799" s="9" t="str">
        <f t="shared" si="97"/>
        <v>music</v>
      </c>
      <c r="R799" s="10" t="str">
        <f t="shared" si="98"/>
        <v>rock</v>
      </c>
      <c r="S799" s="8">
        <f t="shared" si="99"/>
        <v>40996.785740740735</v>
      </c>
      <c r="T799" s="8">
        <f t="shared" si="96"/>
        <v>41027.958333333328</v>
      </c>
      <c r="U799" s="7">
        <f t="shared" si="100"/>
        <v>31.172592592592991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95"/>
        <v>114.88571428571429</v>
      </c>
      <c r="P800" s="7">
        <f t="shared" si="101"/>
        <v>46.218390804597703</v>
      </c>
      <c r="Q800" s="9" t="str">
        <f t="shared" si="97"/>
        <v>music</v>
      </c>
      <c r="R800" s="10" t="str">
        <f t="shared" si="98"/>
        <v>rock</v>
      </c>
      <c r="S800" s="8">
        <f t="shared" si="99"/>
        <v>41882.381793981483</v>
      </c>
      <c r="T800" s="8">
        <f t="shared" si="96"/>
        <v>41912.381793981483</v>
      </c>
      <c r="U800" s="7">
        <f t="shared" si="100"/>
        <v>30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95"/>
        <v>100.02</v>
      </c>
      <c r="P801" s="7">
        <f t="shared" si="101"/>
        <v>178.60714285714286</v>
      </c>
      <c r="Q801" s="9" t="str">
        <f t="shared" si="97"/>
        <v>music</v>
      </c>
      <c r="R801" s="10" t="str">
        <f t="shared" si="98"/>
        <v>rock</v>
      </c>
      <c r="S801" s="8">
        <f t="shared" si="99"/>
        <v>40996.458865740737</v>
      </c>
      <c r="T801" s="8">
        <f t="shared" si="96"/>
        <v>41026.458865740737</v>
      </c>
      <c r="U801" s="7">
        <f t="shared" si="100"/>
        <v>30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95"/>
        <v>152.13333333333333</v>
      </c>
      <c r="P802" s="7">
        <f t="shared" si="101"/>
        <v>40.75</v>
      </c>
      <c r="Q802" s="9" t="str">
        <f t="shared" si="97"/>
        <v>music</v>
      </c>
      <c r="R802" s="10" t="str">
        <f t="shared" si="98"/>
        <v>rock</v>
      </c>
      <c r="S802" s="8">
        <f t="shared" si="99"/>
        <v>41863.225162037037</v>
      </c>
      <c r="T802" s="8">
        <f t="shared" si="96"/>
        <v>41893.225162037037</v>
      </c>
      <c r="U802" s="7">
        <f t="shared" si="100"/>
        <v>30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95"/>
        <v>111.52149999999999</v>
      </c>
      <c r="P803" s="7">
        <f t="shared" si="101"/>
        <v>43.733921568627444</v>
      </c>
      <c r="Q803" s="9" t="str">
        <f t="shared" si="97"/>
        <v>music</v>
      </c>
      <c r="R803" s="10" t="str">
        <f t="shared" si="98"/>
        <v>rock</v>
      </c>
      <c r="S803" s="8">
        <f t="shared" si="99"/>
        <v>40695.587037037032</v>
      </c>
      <c r="T803" s="8">
        <f t="shared" si="96"/>
        <v>40725.587037037032</v>
      </c>
      <c r="U803" s="7">
        <f t="shared" si="100"/>
        <v>30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95"/>
        <v>101.33333333333333</v>
      </c>
      <c r="P804" s="7">
        <f t="shared" si="101"/>
        <v>81.066666666666663</v>
      </c>
      <c r="Q804" s="9" t="str">
        <f t="shared" si="97"/>
        <v>music</v>
      </c>
      <c r="R804" s="10" t="str">
        <f t="shared" si="98"/>
        <v>rock</v>
      </c>
      <c r="S804" s="8">
        <f t="shared" si="99"/>
        <v>41122.813935185179</v>
      </c>
      <c r="T804" s="8">
        <f t="shared" si="96"/>
        <v>41168.961805555555</v>
      </c>
      <c r="U804" s="7">
        <f t="shared" si="100"/>
        <v>46.14787037037604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95"/>
        <v>123.26086956521739</v>
      </c>
      <c r="P805" s="7">
        <f t="shared" ref="P805:P836" si="102">E805/L805</f>
        <v>74.60526315789474</v>
      </c>
      <c r="Q805" s="9" t="str">
        <f t="shared" si="97"/>
        <v>music</v>
      </c>
      <c r="R805" s="10" t="str">
        <f t="shared" si="98"/>
        <v>rock</v>
      </c>
      <c r="S805" s="8">
        <f t="shared" si="99"/>
        <v>40665.741643518515</v>
      </c>
      <c r="T805" s="8">
        <f t="shared" si="96"/>
        <v>40691.833333333328</v>
      </c>
      <c r="U805" s="7">
        <f t="shared" si="100"/>
        <v>26.091689814813435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95"/>
        <v>100</v>
      </c>
      <c r="P806" s="7">
        <f t="shared" si="102"/>
        <v>305.55555555555554</v>
      </c>
      <c r="Q806" s="9" t="str">
        <f t="shared" si="97"/>
        <v>music</v>
      </c>
      <c r="R806" s="10" t="str">
        <f t="shared" si="98"/>
        <v>rock</v>
      </c>
      <c r="S806" s="8">
        <f t="shared" si="99"/>
        <v>40729.897291666661</v>
      </c>
      <c r="T806" s="8">
        <f t="shared" si="96"/>
        <v>40746.957638888889</v>
      </c>
      <c r="U806" s="7">
        <f t="shared" si="100"/>
        <v>17.060347222228302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95"/>
        <v>105</v>
      </c>
      <c r="P807" s="7">
        <f t="shared" si="102"/>
        <v>58.333333333333336</v>
      </c>
      <c r="Q807" s="9" t="str">
        <f t="shared" si="97"/>
        <v>music</v>
      </c>
      <c r="R807" s="10" t="str">
        <f t="shared" si="98"/>
        <v>rock</v>
      </c>
      <c r="S807" s="8">
        <f t="shared" si="99"/>
        <v>40690.614722222221</v>
      </c>
      <c r="T807" s="8">
        <f t="shared" si="96"/>
        <v>40740.75</v>
      </c>
      <c r="U807" s="7">
        <f t="shared" si="100"/>
        <v>50.135277777779265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95"/>
        <v>104.4375</v>
      </c>
      <c r="P808" s="7">
        <f t="shared" si="102"/>
        <v>117.67605633802818</v>
      </c>
      <c r="Q808" s="9" t="str">
        <f t="shared" si="97"/>
        <v>music</v>
      </c>
      <c r="R808" s="10" t="str">
        <f t="shared" si="98"/>
        <v>rock</v>
      </c>
      <c r="S808" s="8">
        <f t="shared" si="99"/>
        <v>40763.483090277776</v>
      </c>
      <c r="T808" s="8">
        <f t="shared" si="96"/>
        <v>40793.483090277776</v>
      </c>
      <c r="U808" s="7">
        <f t="shared" si="100"/>
        <v>30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95"/>
        <v>105.125</v>
      </c>
      <c r="P809" s="7">
        <f t="shared" si="102"/>
        <v>73.771929824561397</v>
      </c>
      <c r="Q809" s="9" t="str">
        <f t="shared" si="97"/>
        <v>music</v>
      </c>
      <c r="R809" s="10" t="str">
        <f t="shared" si="98"/>
        <v>rock</v>
      </c>
      <c r="S809" s="8">
        <f t="shared" si="99"/>
        <v>42759.420266203706</v>
      </c>
      <c r="T809" s="8">
        <f t="shared" si="96"/>
        <v>42794.874999999993</v>
      </c>
      <c r="U809" s="7">
        <f t="shared" si="100"/>
        <v>35.454733796286746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95"/>
        <v>100</v>
      </c>
      <c r="P810" s="7">
        <f t="shared" si="102"/>
        <v>104.65116279069767</v>
      </c>
      <c r="Q810" s="9" t="str">
        <f t="shared" si="97"/>
        <v>music</v>
      </c>
      <c r="R810" s="10" t="str">
        <f t="shared" si="98"/>
        <v>rock</v>
      </c>
      <c r="S810" s="8">
        <f t="shared" si="99"/>
        <v>41961.892199074071</v>
      </c>
      <c r="T810" s="8">
        <f t="shared" si="96"/>
        <v>41994.999305555553</v>
      </c>
      <c r="U810" s="7">
        <f t="shared" si="100"/>
        <v>33.107106481482333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95"/>
        <v>103.77500000000001</v>
      </c>
      <c r="P811" s="7">
        <f t="shared" si="102"/>
        <v>79.82692307692308</v>
      </c>
      <c r="Q811" s="9" t="str">
        <f t="shared" si="97"/>
        <v>music</v>
      </c>
      <c r="R811" s="10" t="str">
        <f t="shared" si="98"/>
        <v>rock</v>
      </c>
      <c r="S811" s="8">
        <f t="shared" si="99"/>
        <v>41628.625347222223</v>
      </c>
      <c r="T811" s="8">
        <f t="shared" si="96"/>
        <v>41658.625347222223</v>
      </c>
      <c r="U811" s="7">
        <f t="shared" si="100"/>
        <v>30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95"/>
        <v>105</v>
      </c>
      <c r="P812" s="7">
        <f t="shared" si="102"/>
        <v>58.333333333333336</v>
      </c>
      <c r="Q812" s="9" t="str">
        <f t="shared" si="97"/>
        <v>music</v>
      </c>
      <c r="R812" s="10" t="str">
        <f t="shared" si="98"/>
        <v>rock</v>
      </c>
      <c r="S812" s="8">
        <f t="shared" si="99"/>
        <v>41122.847939814812</v>
      </c>
      <c r="T812" s="8">
        <f t="shared" si="96"/>
        <v>41152.847939814812</v>
      </c>
      <c r="U812" s="7">
        <f t="shared" si="100"/>
        <v>30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95"/>
        <v>104</v>
      </c>
      <c r="P813" s="7">
        <f t="shared" si="102"/>
        <v>86.666666666666671</v>
      </c>
      <c r="Q813" s="9" t="str">
        <f t="shared" si="97"/>
        <v>music</v>
      </c>
      <c r="R813" s="10" t="str">
        <f t="shared" si="98"/>
        <v>rock</v>
      </c>
      <c r="S813" s="8">
        <f t="shared" si="99"/>
        <v>41443.435208333329</v>
      </c>
      <c r="T813" s="8">
        <f t="shared" si="96"/>
        <v>41465.494444444441</v>
      </c>
      <c r="U813" s="7">
        <f t="shared" si="100"/>
        <v>22.059236111112114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95"/>
        <v>151.83333333333334</v>
      </c>
      <c r="P814" s="7">
        <f t="shared" si="102"/>
        <v>27.606060606060606</v>
      </c>
      <c r="Q814" s="9" t="str">
        <f t="shared" si="97"/>
        <v>music</v>
      </c>
      <c r="R814" s="10" t="str">
        <f t="shared" si="98"/>
        <v>rock</v>
      </c>
      <c r="S814" s="8">
        <f t="shared" si="99"/>
        <v>41281.809629629628</v>
      </c>
      <c r="T814" s="8">
        <f t="shared" si="96"/>
        <v>41334.373611111107</v>
      </c>
      <c r="U814" s="7">
        <f t="shared" si="100"/>
        <v>52.56398148147855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95"/>
        <v>159.99600000000001</v>
      </c>
      <c r="P815" s="7">
        <f t="shared" si="102"/>
        <v>24.999375000000001</v>
      </c>
      <c r="Q815" s="9" t="str">
        <f t="shared" si="97"/>
        <v>music</v>
      </c>
      <c r="R815" s="10" t="str">
        <f t="shared" si="98"/>
        <v>rock</v>
      </c>
      <c r="S815" s="8">
        <f t="shared" si="99"/>
        <v>41080.751909722218</v>
      </c>
      <c r="T815" s="8">
        <f t="shared" si="96"/>
        <v>41110.751909722218</v>
      </c>
      <c r="U815" s="7">
        <f t="shared" si="100"/>
        <v>30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95"/>
        <v>127.3</v>
      </c>
      <c r="P816" s="7">
        <f t="shared" si="102"/>
        <v>45.464285714285715</v>
      </c>
      <c r="Q816" s="9" t="str">
        <f t="shared" si="97"/>
        <v>music</v>
      </c>
      <c r="R816" s="10" t="str">
        <f t="shared" si="98"/>
        <v>rock</v>
      </c>
      <c r="S816" s="8">
        <f t="shared" si="99"/>
        <v>40679.534733796296</v>
      </c>
      <c r="T816" s="8">
        <f t="shared" si="96"/>
        <v>40694.544444444444</v>
      </c>
      <c r="U816" s="7">
        <f t="shared" si="100"/>
        <v>15.00971064814803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95"/>
        <v>107</v>
      </c>
      <c r="P817" s="7">
        <f t="shared" si="102"/>
        <v>99.534883720930239</v>
      </c>
      <c r="Q817" s="9" t="str">
        <f t="shared" si="97"/>
        <v>music</v>
      </c>
      <c r="R817" s="10" t="str">
        <f t="shared" si="98"/>
        <v>rock</v>
      </c>
      <c r="S817" s="8">
        <f t="shared" si="99"/>
        <v>41914.70952546296</v>
      </c>
      <c r="T817" s="8">
        <f t="shared" si="96"/>
        <v>41944.70952546296</v>
      </c>
      <c r="U817" s="7">
        <f t="shared" si="100"/>
        <v>30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95"/>
        <v>115.12214285714286</v>
      </c>
      <c r="P818" s="7">
        <f t="shared" si="102"/>
        <v>39.31</v>
      </c>
      <c r="Q818" s="9" t="str">
        <f t="shared" si="97"/>
        <v>music</v>
      </c>
      <c r="R818" s="10" t="str">
        <f t="shared" si="98"/>
        <v>rock</v>
      </c>
      <c r="S818" s="8">
        <f t="shared" si="99"/>
        <v>41341.662534722222</v>
      </c>
      <c r="T818" s="8">
        <f t="shared" si="96"/>
        <v>41373.0625</v>
      </c>
      <c r="U818" s="7">
        <f t="shared" si="100"/>
        <v>31.399965277778392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95"/>
        <v>137.11066666666667</v>
      </c>
      <c r="P819" s="7">
        <f t="shared" si="102"/>
        <v>89.419999999999987</v>
      </c>
      <c r="Q819" s="9" t="str">
        <f t="shared" si="97"/>
        <v>music</v>
      </c>
      <c r="R819" s="10" t="str">
        <f t="shared" si="98"/>
        <v>rock</v>
      </c>
      <c r="S819" s="8">
        <f t="shared" si="99"/>
        <v>40925.391331018516</v>
      </c>
      <c r="T819" s="8">
        <f t="shared" si="96"/>
        <v>40978.999305555553</v>
      </c>
      <c r="U819" s="7">
        <f t="shared" si="100"/>
        <v>53.60797453703708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95"/>
        <v>155.71428571428572</v>
      </c>
      <c r="P820" s="7">
        <f t="shared" si="102"/>
        <v>28.684210526315791</v>
      </c>
      <c r="Q820" s="9" t="str">
        <f t="shared" si="97"/>
        <v>music</v>
      </c>
      <c r="R820" s="10" t="str">
        <f t="shared" si="98"/>
        <v>rock</v>
      </c>
      <c r="S820" s="8">
        <f t="shared" si="99"/>
        <v>41120.67454861111</v>
      </c>
      <c r="T820" s="8">
        <f t="shared" si="96"/>
        <v>41128.500694444439</v>
      </c>
      <c r="U820" s="7">
        <f t="shared" si="100"/>
        <v>7.8261458333290648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95"/>
        <v>108.75</v>
      </c>
      <c r="P821" s="7">
        <f t="shared" si="102"/>
        <v>31.071428571428573</v>
      </c>
      <c r="Q821" s="9" t="str">
        <f t="shared" si="97"/>
        <v>music</v>
      </c>
      <c r="R821" s="10" t="str">
        <f t="shared" si="98"/>
        <v>rock</v>
      </c>
      <c r="S821" s="8">
        <f t="shared" si="99"/>
        <v>41619.789976851847</v>
      </c>
      <c r="T821" s="8">
        <f t="shared" si="96"/>
        <v>41628.988888888889</v>
      </c>
      <c r="U821" s="7">
        <f t="shared" si="100"/>
        <v>9.1989120370417368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95"/>
        <v>134.05000000000001</v>
      </c>
      <c r="P822" s="7">
        <f t="shared" si="102"/>
        <v>70.55263157894737</v>
      </c>
      <c r="Q822" s="9" t="str">
        <f t="shared" si="97"/>
        <v>music</v>
      </c>
      <c r="R822" s="10" t="str">
        <f t="shared" si="98"/>
        <v>rock</v>
      </c>
      <c r="S822" s="8">
        <f t="shared" si="99"/>
        <v>41768.633587962962</v>
      </c>
      <c r="T822" s="8">
        <f t="shared" si="96"/>
        <v>41799</v>
      </c>
      <c r="U822" s="7">
        <f t="shared" si="100"/>
        <v>30.366412037037662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95"/>
        <v>100</v>
      </c>
      <c r="P823" s="7">
        <f t="shared" si="102"/>
        <v>224.12820512820514</v>
      </c>
      <c r="Q823" s="9" t="str">
        <f t="shared" si="97"/>
        <v>music</v>
      </c>
      <c r="R823" s="10" t="str">
        <f t="shared" si="98"/>
        <v>rock</v>
      </c>
      <c r="S823" s="8">
        <f t="shared" si="99"/>
        <v>42093.71371527778</v>
      </c>
      <c r="T823" s="8">
        <f t="shared" si="96"/>
        <v>42127.959027777775</v>
      </c>
      <c r="U823" s="7">
        <f t="shared" si="100"/>
        <v>34.245312499995634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95"/>
        <v>119.16666666666667</v>
      </c>
      <c r="P824" s="7">
        <f t="shared" si="102"/>
        <v>51.811594202898547</v>
      </c>
      <c r="Q824" s="9" t="str">
        <f t="shared" si="97"/>
        <v>music</v>
      </c>
      <c r="R824" s="10" t="str">
        <f t="shared" si="98"/>
        <v>rock</v>
      </c>
      <c r="S824" s="8">
        <f t="shared" si="99"/>
        <v>41157.739004629628</v>
      </c>
      <c r="T824" s="8">
        <f t="shared" si="96"/>
        <v>41187.739004629628</v>
      </c>
      <c r="U824" s="7">
        <f t="shared" si="100"/>
        <v>30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95"/>
        <v>179.5</v>
      </c>
      <c r="P825" s="7">
        <f t="shared" si="102"/>
        <v>43.515151515151516</v>
      </c>
      <c r="Q825" s="9" t="str">
        <f t="shared" si="97"/>
        <v>music</v>
      </c>
      <c r="R825" s="10" t="str">
        <f t="shared" si="98"/>
        <v>rock</v>
      </c>
      <c r="S825" s="8">
        <f t="shared" si="99"/>
        <v>42055.764490740738</v>
      </c>
      <c r="T825" s="8">
        <f t="shared" si="96"/>
        <v>42085.722824074073</v>
      </c>
      <c r="U825" s="7">
        <f t="shared" si="100"/>
        <v>29.958333333335759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95"/>
        <v>134.38124999999999</v>
      </c>
      <c r="P826" s="7">
        <f t="shared" si="102"/>
        <v>39.816666666666663</v>
      </c>
      <c r="Q826" s="9" t="str">
        <f t="shared" si="97"/>
        <v>music</v>
      </c>
      <c r="R826" s="10" t="str">
        <f t="shared" si="98"/>
        <v>rock</v>
      </c>
      <c r="S826" s="8">
        <f t="shared" si="99"/>
        <v>40250.033773148149</v>
      </c>
      <c r="T826" s="8">
        <f t="shared" si="96"/>
        <v>40286.082638888889</v>
      </c>
      <c r="U826" s="7">
        <f t="shared" si="100"/>
        <v>36.048865740740439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95"/>
        <v>100.432</v>
      </c>
      <c r="P827" s="7">
        <f t="shared" si="102"/>
        <v>126.8080808080808</v>
      </c>
      <c r="Q827" s="9" t="str">
        <f t="shared" si="97"/>
        <v>music</v>
      </c>
      <c r="R827" s="10" t="str">
        <f t="shared" si="98"/>
        <v>rock</v>
      </c>
      <c r="S827" s="8">
        <f t="shared" si="99"/>
        <v>41186.098194444443</v>
      </c>
      <c r="T827" s="8">
        <f t="shared" si="96"/>
        <v>41211.098194444443</v>
      </c>
      <c r="U827" s="7">
        <f t="shared" si="100"/>
        <v>25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95"/>
        <v>101.45454545454545</v>
      </c>
      <c r="P828" s="7">
        <f t="shared" si="102"/>
        <v>113.87755102040816</v>
      </c>
      <c r="Q828" s="9" t="str">
        <f t="shared" si="97"/>
        <v>music</v>
      </c>
      <c r="R828" s="10" t="str">
        <f t="shared" si="98"/>
        <v>rock</v>
      </c>
      <c r="S828" s="8">
        <f t="shared" si="99"/>
        <v>40972.830208333333</v>
      </c>
      <c r="T828" s="8">
        <f t="shared" si="96"/>
        <v>40993.788541666661</v>
      </c>
      <c r="U828" s="7">
        <f t="shared" si="100"/>
        <v>20.958333333328483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95"/>
        <v>103.33333333333333</v>
      </c>
      <c r="P829" s="7">
        <f t="shared" si="102"/>
        <v>28.181818181818183</v>
      </c>
      <c r="Q829" s="9" t="str">
        <f t="shared" si="97"/>
        <v>music</v>
      </c>
      <c r="R829" s="10" t="str">
        <f t="shared" si="98"/>
        <v>rock</v>
      </c>
      <c r="S829" s="8">
        <f t="shared" si="99"/>
        <v>40927.265127314815</v>
      </c>
      <c r="T829" s="8">
        <f t="shared" si="96"/>
        <v>40953.617361111108</v>
      </c>
      <c r="U829" s="7">
        <f t="shared" si="100"/>
        <v>26.352233796293149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95"/>
        <v>107</v>
      </c>
      <c r="P830" s="7">
        <f t="shared" si="102"/>
        <v>36.60526315789474</v>
      </c>
      <c r="Q830" s="9" t="str">
        <f t="shared" si="97"/>
        <v>music</v>
      </c>
      <c r="R830" s="10" t="str">
        <f t="shared" si="98"/>
        <v>rock</v>
      </c>
      <c r="S830" s="8">
        <f t="shared" si="99"/>
        <v>41072.842384259253</v>
      </c>
      <c r="T830" s="8">
        <f t="shared" si="96"/>
        <v>41085.474999999999</v>
      </c>
      <c r="U830" s="7">
        <f t="shared" si="100"/>
        <v>12.632615740745678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95"/>
        <v>104</v>
      </c>
      <c r="P831" s="7">
        <f t="shared" si="102"/>
        <v>32.5</v>
      </c>
      <c r="Q831" s="9" t="str">
        <f t="shared" si="97"/>
        <v>music</v>
      </c>
      <c r="R831" s="10" t="str">
        <f t="shared" si="98"/>
        <v>rock</v>
      </c>
      <c r="S831" s="8">
        <f t="shared" si="99"/>
        <v>42504.593055555553</v>
      </c>
      <c r="T831" s="8">
        <f t="shared" si="96"/>
        <v>42564.593055555553</v>
      </c>
      <c r="U831" s="7">
        <f t="shared" si="100"/>
        <v>60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95"/>
        <v>107.83333333333333</v>
      </c>
      <c r="P832" s="7">
        <f t="shared" si="102"/>
        <v>60.65625</v>
      </c>
      <c r="Q832" s="9" t="str">
        <f t="shared" si="97"/>
        <v>music</v>
      </c>
      <c r="R832" s="10" t="str">
        <f t="shared" si="98"/>
        <v>rock</v>
      </c>
      <c r="S832" s="8">
        <f t="shared" si="99"/>
        <v>41325.317418981482</v>
      </c>
      <c r="T832" s="8">
        <f t="shared" si="96"/>
        <v>41355.27575231481</v>
      </c>
      <c r="U832" s="7">
        <f t="shared" si="100"/>
        <v>29.958333333328483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95"/>
        <v>233.33333333333334</v>
      </c>
      <c r="P833" s="7">
        <f t="shared" si="102"/>
        <v>175</v>
      </c>
      <c r="Q833" s="9" t="str">
        <f t="shared" si="97"/>
        <v>music</v>
      </c>
      <c r="R833" s="10" t="str">
        <f t="shared" si="98"/>
        <v>rock</v>
      </c>
      <c r="S833" s="8">
        <f t="shared" si="99"/>
        <v>40996.438587962963</v>
      </c>
      <c r="T833" s="8">
        <f t="shared" si="96"/>
        <v>41026.438587962963</v>
      </c>
      <c r="U833" s="7">
        <f t="shared" si="100"/>
        <v>30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103">E834*100/D834</f>
        <v>100.60706666666667</v>
      </c>
      <c r="P834" s="7">
        <f t="shared" si="102"/>
        <v>97.993896103896105</v>
      </c>
      <c r="Q834" s="9" t="str">
        <f t="shared" si="97"/>
        <v>music</v>
      </c>
      <c r="R834" s="10" t="str">
        <f t="shared" si="98"/>
        <v>rock</v>
      </c>
      <c r="S834" s="8">
        <f t="shared" si="99"/>
        <v>40869.466840277775</v>
      </c>
      <c r="T834" s="8">
        <f t="shared" ref="T834:T897" si="104">(I834/86400)+25569+(-5/24)</f>
        <v>40929.134027777771</v>
      </c>
      <c r="U834" s="7">
        <f t="shared" si="100"/>
        <v>59.667187499995634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103"/>
        <v>101.66666666666667</v>
      </c>
      <c r="P835" s="7">
        <f t="shared" si="102"/>
        <v>148.78048780487805</v>
      </c>
      <c r="Q835" s="9" t="str">
        <f t="shared" ref="Q835:Q898" si="105">LEFT(N835, SEARCH("/",N835,1)-1)</f>
        <v>music</v>
      </c>
      <c r="R835" s="10" t="str">
        <f t="shared" ref="R835:R898" si="106">RIGHT(N835,LEN(N835)-FIND("/",N835))</f>
        <v>rock</v>
      </c>
      <c r="S835" s="8">
        <f t="shared" ref="S835:S898" si="107">(J835/86400)+25569+(-5/24)</f>
        <v>41718.669849537036</v>
      </c>
      <c r="T835" s="8">
        <f t="shared" si="104"/>
        <v>41748.669849537036</v>
      </c>
      <c r="U835" s="7">
        <f t="shared" ref="U835:U898" si="108">T835-S835</f>
        <v>30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103"/>
        <v>131.01818181818183</v>
      </c>
      <c r="P836" s="7">
        <f t="shared" si="102"/>
        <v>96.08</v>
      </c>
      <c r="Q836" s="9" t="str">
        <f t="shared" si="105"/>
        <v>music</v>
      </c>
      <c r="R836" s="10" t="str">
        <f t="shared" si="106"/>
        <v>rock</v>
      </c>
      <c r="S836" s="8">
        <f t="shared" si="107"/>
        <v>41422.614490740736</v>
      </c>
      <c r="T836" s="8">
        <f t="shared" si="104"/>
        <v>41455.957638888889</v>
      </c>
      <c r="U836" s="7">
        <f t="shared" si="108"/>
        <v>33.343148148152977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103"/>
        <v>117.25</v>
      </c>
      <c r="P837" s="7">
        <f t="shared" ref="P837:P868" si="109">E837/L837</f>
        <v>58.625</v>
      </c>
      <c r="Q837" s="9" t="str">
        <f t="shared" si="105"/>
        <v>music</v>
      </c>
      <c r="R837" s="10" t="str">
        <f t="shared" si="106"/>
        <v>rock</v>
      </c>
      <c r="S837" s="8">
        <f t="shared" si="107"/>
        <v>41005.249513888884</v>
      </c>
      <c r="T837" s="8">
        <f t="shared" si="104"/>
        <v>41047.916666666664</v>
      </c>
      <c r="U837" s="7">
        <f t="shared" si="108"/>
        <v>42.667152777779847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103"/>
        <v>100.93040000000001</v>
      </c>
      <c r="P838" s="7">
        <f t="shared" si="109"/>
        <v>109.70695652173914</v>
      </c>
      <c r="Q838" s="9" t="str">
        <f t="shared" si="105"/>
        <v>music</v>
      </c>
      <c r="R838" s="10" t="str">
        <f t="shared" si="106"/>
        <v>rock</v>
      </c>
      <c r="S838" s="8">
        <f t="shared" si="107"/>
        <v>41523.848587962959</v>
      </c>
      <c r="T838" s="8">
        <f t="shared" si="104"/>
        <v>41553.848587962959</v>
      </c>
      <c r="U838" s="7">
        <f t="shared" si="108"/>
        <v>30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103"/>
        <v>121.8</v>
      </c>
      <c r="P839" s="7">
        <f t="shared" si="109"/>
        <v>49.112903225806448</v>
      </c>
      <c r="Q839" s="9" t="str">
        <f t="shared" si="105"/>
        <v>music</v>
      </c>
      <c r="R839" s="10" t="str">
        <f t="shared" si="106"/>
        <v>rock</v>
      </c>
      <c r="S839" s="8">
        <f t="shared" si="107"/>
        <v>41730.79006944444</v>
      </c>
      <c r="T839" s="8">
        <f t="shared" si="104"/>
        <v>41760.79006944444</v>
      </c>
      <c r="U839" s="7">
        <f t="shared" si="108"/>
        <v>30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103"/>
        <v>145.4</v>
      </c>
      <c r="P840" s="7">
        <f t="shared" si="109"/>
        <v>47.672131147540981</v>
      </c>
      <c r="Q840" s="9" t="str">
        <f t="shared" si="105"/>
        <v>music</v>
      </c>
      <c r="R840" s="10" t="str">
        <f t="shared" si="106"/>
        <v>rock</v>
      </c>
      <c r="S840" s="8">
        <f t="shared" si="107"/>
        <v>40895.689641203702</v>
      </c>
      <c r="T840" s="8">
        <f t="shared" si="104"/>
        <v>40925.689641203702</v>
      </c>
      <c r="U840" s="7">
        <f t="shared" si="108"/>
        <v>30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103"/>
        <v>116.61660000000001</v>
      </c>
      <c r="P841" s="7">
        <f t="shared" si="109"/>
        <v>60.737812499999997</v>
      </c>
      <c r="Q841" s="9" t="str">
        <f t="shared" si="105"/>
        <v>music</v>
      </c>
      <c r="R841" s="10" t="str">
        <f t="shared" si="106"/>
        <v>rock</v>
      </c>
      <c r="S841" s="8">
        <f t="shared" si="107"/>
        <v>41144.555046296293</v>
      </c>
      <c r="T841" s="8">
        <f t="shared" si="104"/>
        <v>41174.555046296293</v>
      </c>
      <c r="U841" s="7">
        <f t="shared" si="108"/>
        <v>30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103"/>
        <v>120.4166</v>
      </c>
      <c r="P842" s="7">
        <f t="shared" si="109"/>
        <v>63.37715789473684</v>
      </c>
      <c r="Q842" s="9" t="str">
        <f t="shared" si="105"/>
        <v>music</v>
      </c>
      <c r="R842" s="10" t="str">
        <f t="shared" si="106"/>
        <v>metal</v>
      </c>
      <c r="S842" s="8">
        <f t="shared" si="107"/>
        <v>42607.018368055556</v>
      </c>
      <c r="T842" s="8">
        <f t="shared" si="104"/>
        <v>42637.018368055556</v>
      </c>
      <c r="U842" s="7">
        <f t="shared" si="108"/>
        <v>30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103"/>
        <v>101.32</v>
      </c>
      <c r="P843" s="7">
        <f t="shared" si="109"/>
        <v>53.893617021276597</v>
      </c>
      <c r="Q843" s="9" t="str">
        <f t="shared" si="105"/>
        <v>music</v>
      </c>
      <c r="R843" s="10" t="str">
        <f t="shared" si="106"/>
        <v>metal</v>
      </c>
      <c r="S843" s="8">
        <f t="shared" si="107"/>
        <v>41923.630358796298</v>
      </c>
      <c r="T843" s="8">
        <f t="shared" si="104"/>
        <v>41953.672025462962</v>
      </c>
      <c r="U843" s="7">
        <f t="shared" si="108"/>
        <v>30.041666666664241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103"/>
        <v>104.32</v>
      </c>
      <c r="P844" s="7">
        <f t="shared" si="109"/>
        <v>66.871794871794876</v>
      </c>
      <c r="Q844" s="9" t="str">
        <f t="shared" si="105"/>
        <v>music</v>
      </c>
      <c r="R844" s="10" t="str">
        <f t="shared" si="106"/>
        <v>metal</v>
      </c>
      <c r="S844" s="8">
        <f t="shared" si="107"/>
        <v>41526.384062499994</v>
      </c>
      <c r="T844" s="8">
        <f t="shared" si="104"/>
        <v>41560.957638888889</v>
      </c>
      <c r="U844" s="7">
        <f t="shared" si="108"/>
        <v>34.573576388895162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103"/>
        <v>267.13333333333333</v>
      </c>
      <c r="P845" s="7">
        <f t="shared" si="109"/>
        <v>63.102362204724407</v>
      </c>
      <c r="Q845" s="9" t="str">
        <f t="shared" si="105"/>
        <v>music</v>
      </c>
      <c r="R845" s="10" t="str">
        <f t="shared" si="106"/>
        <v>metal</v>
      </c>
      <c r="S845" s="8">
        <f t="shared" si="107"/>
        <v>42695.049537037034</v>
      </c>
      <c r="T845" s="8">
        <f t="shared" si="104"/>
        <v>42712.124999999993</v>
      </c>
      <c r="U845" s="7">
        <f t="shared" si="108"/>
        <v>17.075462962959136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103"/>
        <v>194.13333333333333</v>
      </c>
      <c r="P846" s="7">
        <f t="shared" si="109"/>
        <v>36.628930817610062</v>
      </c>
      <c r="Q846" s="9" t="str">
        <f t="shared" si="105"/>
        <v>music</v>
      </c>
      <c r="R846" s="10" t="str">
        <f t="shared" si="106"/>
        <v>metal</v>
      </c>
      <c r="S846" s="8">
        <f t="shared" si="107"/>
        <v>41905.476296296292</v>
      </c>
      <c r="T846" s="8">
        <f t="shared" si="104"/>
        <v>41943.999305555553</v>
      </c>
      <c r="U846" s="7">
        <f t="shared" si="108"/>
        <v>38.523009259261016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103"/>
        <v>120.3802</v>
      </c>
      <c r="P847" s="7">
        <f t="shared" si="109"/>
        <v>34.005706214689269</v>
      </c>
      <c r="Q847" s="9" t="str">
        <f t="shared" si="105"/>
        <v>music</v>
      </c>
      <c r="R847" s="10" t="str">
        <f t="shared" si="106"/>
        <v>metal</v>
      </c>
      <c r="S847" s="8">
        <f t="shared" si="107"/>
        <v>42577.997638888883</v>
      </c>
      <c r="T847" s="8">
        <f t="shared" si="104"/>
        <v>42617.957638888889</v>
      </c>
      <c r="U847" s="7">
        <f t="shared" si="108"/>
        <v>39.960000000006403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103"/>
        <v>122.00090909090909</v>
      </c>
      <c r="P848" s="7">
        <f t="shared" si="109"/>
        <v>28.553404255319148</v>
      </c>
      <c r="Q848" s="9" t="str">
        <f t="shared" si="105"/>
        <v>music</v>
      </c>
      <c r="R848" s="10" t="str">
        <f t="shared" si="106"/>
        <v>metal</v>
      </c>
      <c r="S848" s="8">
        <f t="shared" si="107"/>
        <v>41694.183506944442</v>
      </c>
      <c r="T848" s="8">
        <f t="shared" si="104"/>
        <v>41708.375</v>
      </c>
      <c r="U848" s="7">
        <f t="shared" si="108"/>
        <v>14.191493055557657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103"/>
        <v>100</v>
      </c>
      <c r="P849" s="7">
        <f t="shared" si="109"/>
        <v>10</v>
      </c>
      <c r="Q849" s="9" t="str">
        <f t="shared" si="105"/>
        <v>music</v>
      </c>
      <c r="R849" s="10" t="str">
        <f t="shared" si="106"/>
        <v>metal</v>
      </c>
      <c r="S849" s="8">
        <f t="shared" si="107"/>
        <v>42165.59</v>
      </c>
      <c r="T849" s="8">
        <f t="shared" si="104"/>
        <v>42195.59</v>
      </c>
      <c r="U849" s="7">
        <f t="shared" si="108"/>
        <v>30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103"/>
        <v>100</v>
      </c>
      <c r="P850" s="7">
        <f t="shared" si="109"/>
        <v>18.75</v>
      </c>
      <c r="Q850" s="9" t="str">
        <f t="shared" si="105"/>
        <v>music</v>
      </c>
      <c r="R850" s="10" t="str">
        <f t="shared" si="106"/>
        <v>metal</v>
      </c>
      <c r="S850" s="8">
        <f t="shared" si="107"/>
        <v>42078.583715277775</v>
      </c>
      <c r="T850" s="8">
        <f t="shared" si="104"/>
        <v>42108.583715277775</v>
      </c>
      <c r="U850" s="7">
        <f t="shared" si="108"/>
        <v>30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103"/>
        <v>119.9</v>
      </c>
      <c r="P851" s="7">
        <f t="shared" si="109"/>
        <v>41.704347826086959</v>
      </c>
      <c r="Q851" s="9" t="str">
        <f t="shared" si="105"/>
        <v>music</v>
      </c>
      <c r="R851" s="10" t="str">
        <f t="shared" si="106"/>
        <v>metal</v>
      </c>
      <c r="S851" s="8">
        <f t="shared" si="107"/>
        <v>42050.94055555555</v>
      </c>
      <c r="T851" s="8">
        <f t="shared" si="104"/>
        <v>42078.898888888885</v>
      </c>
      <c r="U851" s="7">
        <f t="shared" si="108"/>
        <v>27.958333333335759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103"/>
        <v>155.17500000000001</v>
      </c>
      <c r="P852" s="7">
        <f t="shared" si="109"/>
        <v>46.669172932330824</v>
      </c>
      <c r="Q852" s="9" t="str">
        <f t="shared" si="105"/>
        <v>music</v>
      </c>
      <c r="R852" s="10" t="str">
        <f t="shared" si="106"/>
        <v>metal</v>
      </c>
      <c r="S852" s="8">
        <f t="shared" si="107"/>
        <v>42452.619409722225</v>
      </c>
      <c r="T852" s="8">
        <f t="shared" si="104"/>
        <v>42484.999305555553</v>
      </c>
      <c r="U852" s="7">
        <f t="shared" si="108"/>
        <v>32.379895833328192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103"/>
        <v>130.44999999999999</v>
      </c>
      <c r="P853" s="7">
        <f t="shared" si="109"/>
        <v>37.271428571428572</v>
      </c>
      <c r="Q853" s="9" t="str">
        <f t="shared" si="105"/>
        <v>music</v>
      </c>
      <c r="R853" s="10" t="str">
        <f t="shared" si="106"/>
        <v>metal</v>
      </c>
      <c r="S853" s="8">
        <f t="shared" si="107"/>
        <v>42522.671909722216</v>
      </c>
      <c r="T853" s="8">
        <f t="shared" si="104"/>
        <v>42582.614583333336</v>
      </c>
      <c r="U853" s="7">
        <f t="shared" si="108"/>
        <v>59.942673611119972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103"/>
        <v>104.97142857142858</v>
      </c>
      <c r="P854" s="7">
        <f t="shared" si="109"/>
        <v>59.258064516129032</v>
      </c>
      <c r="Q854" s="9" t="str">
        <f t="shared" si="105"/>
        <v>music</v>
      </c>
      <c r="R854" s="10" t="str">
        <f t="shared" si="106"/>
        <v>metal</v>
      </c>
      <c r="S854" s="8">
        <f t="shared" si="107"/>
        <v>42656.59716435185</v>
      </c>
      <c r="T854" s="8">
        <f t="shared" si="104"/>
        <v>42667.666666666664</v>
      </c>
      <c r="U854" s="7">
        <f t="shared" si="108"/>
        <v>11.069502314814599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103"/>
        <v>100</v>
      </c>
      <c r="P855" s="7">
        <f t="shared" si="109"/>
        <v>30</v>
      </c>
      <c r="Q855" s="9" t="str">
        <f t="shared" si="105"/>
        <v>music</v>
      </c>
      <c r="R855" s="10" t="str">
        <f t="shared" si="106"/>
        <v>metal</v>
      </c>
      <c r="S855" s="8">
        <f t="shared" si="107"/>
        <v>42021.62394675926</v>
      </c>
      <c r="T855" s="8">
        <f t="shared" si="104"/>
        <v>42051.62394675926</v>
      </c>
      <c r="U855" s="7">
        <f t="shared" si="108"/>
        <v>30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103"/>
        <v>118.22050359712232</v>
      </c>
      <c r="P856" s="7">
        <f t="shared" si="109"/>
        <v>65.8623246492986</v>
      </c>
      <c r="Q856" s="9" t="str">
        <f t="shared" si="105"/>
        <v>music</v>
      </c>
      <c r="R856" s="10" t="str">
        <f t="shared" si="106"/>
        <v>metal</v>
      </c>
      <c r="S856" s="8">
        <f t="shared" si="107"/>
        <v>42702.004004629627</v>
      </c>
      <c r="T856" s="8">
        <f t="shared" si="104"/>
        <v>42732.004004629627</v>
      </c>
      <c r="U856" s="7">
        <f t="shared" si="108"/>
        <v>30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103"/>
        <v>103.44827586206897</v>
      </c>
      <c r="P857" s="7">
        <f t="shared" si="109"/>
        <v>31.914893617021278</v>
      </c>
      <c r="Q857" s="9" t="str">
        <f t="shared" si="105"/>
        <v>music</v>
      </c>
      <c r="R857" s="10" t="str">
        <f t="shared" si="106"/>
        <v>metal</v>
      </c>
      <c r="S857" s="8">
        <f t="shared" si="107"/>
        <v>42544.916863425919</v>
      </c>
      <c r="T857" s="8">
        <f t="shared" si="104"/>
        <v>42574.916863425919</v>
      </c>
      <c r="U857" s="7">
        <f t="shared" si="108"/>
        <v>30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103"/>
        <v>218</v>
      </c>
      <c r="P858" s="7">
        <f t="shared" si="109"/>
        <v>19.464285714285715</v>
      </c>
      <c r="Q858" s="9" t="str">
        <f t="shared" si="105"/>
        <v>music</v>
      </c>
      <c r="R858" s="10" t="str">
        <f t="shared" si="106"/>
        <v>metal</v>
      </c>
      <c r="S858" s="8">
        <f t="shared" si="107"/>
        <v>42609.103657407402</v>
      </c>
      <c r="T858" s="8">
        <f t="shared" si="104"/>
        <v>42668.583333333336</v>
      </c>
      <c r="U858" s="7">
        <f t="shared" si="108"/>
        <v>59.479675925933407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103"/>
        <v>100</v>
      </c>
      <c r="P859" s="7">
        <f t="shared" si="109"/>
        <v>50</v>
      </c>
      <c r="Q859" s="9" t="str">
        <f t="shared" si="105"/>
        <v>music</v>
      </c>
      <c r="R859" s="10" t="str">
        <f t="shared" si="106"/>
        <v>metal</v>
      </c>
      <c r="S859" s="8">
        <f t="shared" si="107"/>
        <v>42291.373043981475</v>
      </c>
      <c r="T859" s="8">
        <f t="shared" si="104"/>
        <v>42333.414710648147</v>
      </c>
      <c r="U859" s="7">
        <f t="shared" si="108"/>
        <v>42.041666666671517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103"/>
        <v>144.00583333333333</v>
      </c>
      <c r="P860" s="7">
        <f t="shared" si="109"/>
        <v>22.737763157894737</v>
      </c>
      <c r="Q860" s="9" t="str">
        <f t="shared" si="105"/>
        <v>music</v>
      </c>
      <c r="R860" s="10" t="str">
        <f t="shared" si="106"/>
        <v>metal</v>
      </c>
      <c r="S860" s="8">
        <f t="shared" si="107"/>
        <v>42079.537245370368</v>
      </c>
      <c r="T860" s="8">
        <f t="shared" si="104"/>
        <v>42109.749305555553</v>
      </c>
      <c r="U860" s="7">
        <f t="shared" si="108"/>
        <v>30.212060185185692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103"/>
        <v>104.675</v>
      </c>
      <c r="P861" s="7">
        <f t="shared" si="109"/>
        <v>42.724489795918366</v>
      </c>
      <c r="Q861" s="9" t="str">
        <f t="shared" si="105"/>
        <v>music</v>
      </c>
      <c r="R861" s="10" t="str">
        <f t="shared" si="106"/>
        <v>metal</v>
      </c>
      <c r="S861" s="8">
        <f t="shared" si="107"/>
        <v>42128.611898148149</v>
      </c>
      <c r="T861" s="8">
        <f t="shared" si="104"/>
        <v>42158.791666666664</v>
      </c>
      <c r="U861" s="7">
        <f t="shared" si="108"/>
        <v>30.17976851851563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103"/>
        <v>18.142857142857142</v>
      </c>
      <c r="P862" s="7">
        <f t="shared" si="109"/>
        <v>52.916666666666664</v>
      </c>
      <c r="Q862" s="9" t="str">
        <f t="shared" si="105"/>
        <v>music</v>
      </c>
      <c r="R862" s="10" t="str">
        <f t="shared" si="106"/>
        <v>jazz</v>
      </c>
      <c r="S862" s="8">
        <f t="shared" si="107"/>
        <v>41570.274456018517</v>
      </c>
      <c r="T862" s="8">
        <f t="shared" si="104"/>
        <v>41600.316122685181</v>
      </c>
      <c r="U862" s="7">
        <f t="shared" si="108"/>
        <v>30.041666666664241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103"/>
        <v>2.2444444444444445</v>
      </c>
      <c r="P863" s="7">
        <f t="shared" si="109"/>
        <v>50.5</v>
      </c>
      <c r="Q863" s="9" t="str">
        <f t="shared" si="105"/>
        <v>music</v>
      </c>
      <c r="R863" s="10" t="str">
        <f t="shared" si="106"/>
        <v>jazz</v>
      </c>
      <c r="S863" s="8">
        <f t="shared" si="107"/>
        <v>42599.756990740738</v>
      </c>
      <c r="T863" s="8">
        <f t="shared" si="104"/>
        <v>42629.756990740738</v>
      </c>
      <c r="U863" s="7">
        <f t="shared" si="108"/>
        <v>30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103"/>
        <v>0.34</v>
      </c>
      <c r="P864" s="7">
        <f t="shared" si="109"/>
        <v>42.5</v>
      </c>
      <c r="Q864" s="9" t="str">
        <f t="shared" si="105"/>
        <v>music</v>
      </c>
      <c r="R864" s="10" t="str">
        <f t="shared" si="106"/>
        <v>jazz</v>
      </c>
      <c r="S864" s="8">
        <f t="shared" si="107"/>
        <v>41559.346620370365</v>
      </c>
      <c r="T864" s="8">
        <f t="shared" si="104"/>
        <v>41589.388287037036</v>
      </c>
      <c r="U864" s="7">
        <f t="shared" si="108"/>
        <v>30.041666666671517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103"/>
        <v>4.5</v>
      </c>
      <c r="P865" s="7">
        <f t="shared" si="109"/>
        <v>18</v>
      </c>
      <c r="Q865" s="9" t="str">
        <f t="shared" si="105"/>
        <v>music</v>
      </c>
      <c r="R865" s="10" t="str">
        <f t="shared" si="106"/>
        <v>jazz</v>
      </c>
      <c r="S865" s="8">
        <f t="shared" si="107"/>
        <v>40920.909328703703</v>
      </c>
      <c r="T865" s="8">
        <f t="shared" si="104"/>
        <v>40950.909328703703</v>
      </c>
      <c r="U865" s="7">
        <f t="shared" si="108"/>
        <v>30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103"/>
        <v>41.53846153846154</v>
      </c>
      <c r="P866" s="7">
        <f t="shared" si="109"/>
        <v>34.177215189873415</v>
      </c>
      <c r="Q866" s="9" t="str">
        <f t="shared" si="105"/>
        <v>music</v>
      </c>
      <c r="R866" s="10" t="str">
        <f t="shared" si="106"/>
        <v>jazz</v>
      </c>
      <c r="S866" s="8">
        <f t="shared" si="107"/>
        <v>41540.898587962962</v>
      </c>
      <c r="T866" s="8">
        <f t="shared" si="104"/>
        <v>41563.207638888889</v>
      </c>
      <c r="U866" s="7">
        <f t="shared" si="108"/>
        <v>22.309050925927295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103"/>
        <v>2.0454545454545454</v>
      </c>
      <c r="P867" s="7">
        <f t="shared" si="109"/>
        <v>22.5</v>
      </c>
      <c r="Q867" s="9" t="str">
        <f t="shared" si="105"/>
        <v>music</v>
      </c>
      <c r="R867" s="10" t="str">
        <f t="shared" si="106"/>
        <v>jazz</v>
      </c>
      <c r="S867" s="8">
        <f t="shared" si="107"/>
        <v>41230.564780092587</v>
      </c>
      <c r="T867" s="8">
        <f t="shared" si="104"/>
        <v>41290.564780092587</v>
      </c>
      <c r="U867" s="7">
        <f t="shared" si="108"/>
        <v>60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103"/>
        <v>18.285714285714285</v>
      </c>
      <c r="P868" s="7">
        <f t="shared" si="109"/>
        <v>58.18181818181818</v>
      </c>
      <c r="Q868" s="9" t="str">
        <f t="shared" si="105"/>
        <v>music</v>
      </c>
      <c r="R868" s="10" t="str">
        <f t="shared" si="106"/>
        <v>jazz</v>
      </c>
      <c r="S868" s="8">
        <f t="shared" si="107"/>
        <v>42025.429606481477</v>
      </c>
      <c r="T868" s="8">
        <f t="shared" si="104"/>
        <v>42063.423611111109</v>
      </c>
      <c r="U868" s="7">
        <f t="shared" si="108"/>
        <v>37.9940046296324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103"/>
        <v>24.02</v>
      </c>
      <c r="P869" s="7">
        <f t="shared" ref="P869:P876" si="110">E869/L869</f>
        <v>109.18181818181819</v>
      </c>
      <c r="Q869" s="9" t="str">
        <f t="shared" si="105"/>
        <v>music</v>
      </c>
      <c r="R869" s="10" t="str">
        <f t="shared" si="106"/>
        <v>jazz</v>
      </c>
      <c r="S869" s="8">
        <f t="shared" si="107"/>
        <v>40087.897060185183</v>
      </c>
      <c r="T869" s="8">
        <f t="shared" si="104"/>
        <v>40147.999305555553</v>
      </c>
      <c r="U869" s="7">
        <f t="shared" si="108"/>
        <v>60.102245370369928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103"/>
        <v>0.1111111111111111</v>
      </c>
      <c r="P870" s="7">
        <f t="shared" si="110"/>
        <v>50</v>
      </c>
      <c r="Q870" s="9" t="str">
        <f t="shared" si="105"/>
        <v>music</v>
      </c>
      <c r="R870" s="10" t="str">
        <f t="shared" si="106"/>
        <v>jazz</v>
      </c>
      <c r="S870" s="8">
        <f t="shared" si="107"/>
        <v>41615.819421296292</v>
      </c>
      <c r="T870" s="8">
        <f t="shared" si="104"/>
        <v>41645.819421296292</v>
      </c>
      <c r="U870" s="7">
        <f t="shared" si="108"/>
        <v>30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103"/>
        <v>11.818181818181818</v>
      </c>
      <c r="P871" s="7">
        <f t="shared" si="110"/>
        <v>346.66666666666669</v>
      </c>
      <c r="Q871" s="9" t="str">
        <f t="shared" si="105"/>
        <v>music</v>
      </c>
      <c r="R871" s="10" t="str">
        <f t="shared" si="106"/>
        <v>jazz</v>
      </c>
      <c r="S871" s="8">
        <f t="shared" si="107"/>
        <v>41342.637233796289</v>
      </c>
      <c r="T871" s="8">
        <f t="shared" si="104"/>
        <v>41372.595567129625</v>
      </c>
      <c r="U871" s="7">
        <f t="shared" si="108"/>
        <v>29.958333333335759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103"/>
        <v>0.31</v>
      </c>
      <c r="P872" s="7">
        <f t="shared" si="110"/>
        <v>12.4</v>
      </c>
      <c r="Q872" s="9" t="str">
        <f t="shared" si="105"/>
        <v>music</v>
      </c>
      <c r="R872" s="10" t="str">
        <f t="shared" si="106"/>
        <v>jazz</v>
      </c>
      <c r="S872" s="8">
        <f t="shared" si="107"/>
        <v>41487.813923611109</v>
      </c>
      <c r="T872" s="8">
        <f t="shared" si="104"/>
        <v>41517.813923611109</v>
      </c>
      <c r="U872" s="7">
        <f t="shared" si="108"/>
        <v>30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103"/>
        <v>5.416666666666667</v>
      </c>
      <c r="P873" s="7">
        <f t="shared" si="110"/>
        <v>27.083333333333332</v>
      </c>
      <c r="Q873" s="9" t="str">
        <f t="shared" si="105"/>
        <v>music</v>
      </c>
      <c r="R873" s="10" t="str">
        <f t="shared" si="106"/>
        <v>jazz</v>
      </c>
      <c r="S873" s="8">
        <f t="shared" si="107"/>
        <v>41577.352951388886</v>
      </c>
      <c r="T873" s="8">
        <f t="shared" si="104"/>
        <v>41607.394618055558</v>
      </c>
      <c r="U873" s="7">
        <f t="shared" si="108"/>
        <v>30.041666666671517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103"/>
        <v>0.8125</v>
      </c>
      <c r="P874" s="7">
        <f t="shared" si="110"/>
        <v>32.5</v>
      </c>
      <c r="Q874" s="9" t="str">
        <f t="shared" si="105"/>
        <v>music</v>
      </c>
      <c r="R874" s="10" t="str">
        <f t="shared" si="106"/>
        <v>jazz</v>
      </c>
      <c r="S874" s="8">
        <f t="shared" si="107"/>
        <v>40567.617210648146</v>
      </c>
      <c r="T874" s="8">
        <f t="shared" si="104"/>
        <v>40612.617210648146</v>
      </c>
      <c r="U874" s="7">
        <f t="shared" si="108"/>
        <v>45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103"/>
        <v>1.2857142857142858</v>
      </c>
      <c r="P875" s="7">
        <f t="shared" si="110"/>
        <v>9</v>
      </c>
      <c r="Q875" s="9" t="str">
        <f t="shared" si="105"/>
        <v>music</v>
      </c>
      <c r="R875" s="10" t="str">
        <f t="shared" si="106"/>
        <v>jazz</v>
      </c>
      <c r="S875" s="8">
        <f t="shared" si="107"/>
        <v>41183.958796296291</v>
      </c>
      <c r="T875" s="8">
        <f t="shared" si="104"/>
        <v>41224.000462962962</v>
      </c>
      <c r="U875" s="7">
        <f t="shared" si="108"/>
        <v>40.041666666671517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103"/>
        <v>24.333333333333332</v>
      </c>
      <c r="P876" s="7">
        <f t="shared" si="110"/>
        <v>34.761904761904759</v>
      </c>
      <c r="Q876" s="9" t="str">
        <f t="shared" si="105"/>
        <v>music</v>
      </c>
      <c r="R876" s="10" t="str">
        <f t="shared" si="106"/>
        <v>jazz</v>
      </c>
      <c r="S876" s="8">
        <f t="shared" si="107"/>
        <v>41368.375393518516</v>
      </c>
      <c r="T876" s="8">
        <f t="shared" si="104"/>
        <v>41398.375393518516</v>
      </c>
      <c r="U876" s="7">
        <f t="shared" si="108"/>
        <v>30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103"/>
        <v>0</v>
      </c>
      <c r="P877" s="7">
        <f>IF(L877&gt;0, E877/L877,0)</f>
        <v>0</v>
      </c>
      <c r="Q877" s="9" t="str">
        <f t="shared" si="105"/>
        <v>music</v>
      </c>
      <c r="R877" s="10" t="str">
        <f t="shared" si="106"/>
        <v>jazz</v>
      </c>
      <c r="S877" s="8">
        <f t="shared" si="107"/>
        <v>42248.515405092585</v>
      </c>
      <c r="T877" s="8">
        <f t="shared" si="104"/>
        <v>42268.515405092585</v>
      </c>
      <c r="U877" s="7">
        <f t="shared" si="108"/>
        <v>20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103"/>
        <v>40.799492385786799</v>
      </c>
      <c r="P878" s="7">
        <f t="shared" ref="P878:P888" si="111">E878/L878</f>
        <v>28.577777777777779</v>
      </c>
      <c r="Q878" s="9" t="str">
        <f t="shared" si="105"/>
        <v>music</v>
      </c>
      <c r="R878" s="10" t="str">
        <f t="shared" si="106"/>
        <v>jazz</v>
      </c>
      <c r="S878" s="8">
        <f t="shared" si="107"/>
        <v>41276.288506944438</v>
      </c>
      <c r="T878" s="8">
        <f t="shared" si="104"/>
        <v>41309.288506944438</v>
      </c>
      <c r="U878" s="7">
        <f t="shared" si="108"/>
        <v>33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103"/>
        <v>67.55</v>
      </c>
      <c r="P879" s="7">
        <f t="shared" si="111"/>
        <v>46.586206896551722</v>
      </c>
      <c r="Q879" s="9" t="str">
        <f t="shared" si="105"/>
        <v>music</v>
      </c>
      <c r="R879" s="10" t="str">
        <f t="shared" si="106"/>
        <v>jazz</v>
      </c>
      <c r="S879" s="8">
        <f t="shared" si="107"/>
        <v>41597.580555555549</v>
      </c>
      <c r="T879" s="8">
        <f t="shared" si="104"/>
        <v>41627.580555555549</v>
      </c>
      <c r="U879" s="7">
        <f t="shared" si="108"/>
        <v>30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103"/>
        <v>1.3</v>
      </c>
      <c r="P880" s="7">
        <f t="shared" si="111"/>
        <v>32.5</v>
      </c>
      <c r="Q880" s="9" t="str">
        <f t="shared" si="105"/>
        <v>music</v>
      </c>
      <c r="R880" s="10" t="str">
        <f t="shared" si="106"/>
        <v>jazz</v>
      </c>
      <c r="S880" s="8">
        <f t="shared" si="107"/>
        <v>40505.024583333332</v>
      </c>
      <c r="T880" s="8">
        <f t="shared" si="104"/>
        <v>40535.024583333332</v>
      </c>
      <c r="U880" s="7">
        <f t="shared" si="108"/>
        <v>30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103"/>
        <v>30.666666666666668</v>
      </c>
      <c r="P881" s="7">
        <f t="shared" si="111"/>
        <v>21.466666666666665</v>
      </c>
      <c r="Q881" s="9" t="str">
        <f t="shared" si="105"/>
        <v>music</v>
      </c>
      <c r="R881" s="10" t="str">
        <f t="shared" si="106"/>
        <v>jazz</v>
      </c>
      <c r="S881" s="8">
        <f t="shared" si="107"/>
        <v>41037.621585648143</v>
      </c>
      <c r="T881" s="8">
        <f t="shared" si="104"/>
        <v>41058.621585648143</v>
      </c>
      <c r="U881" s="7">
        <f t="shared" si="108"/>
        <v>21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103"/>
        <v>2.9894179894179893</v>
      </c>
      <c r="P882" s="7">
        <f t="shared" si="111"/>
        <v>14.125</v>
      </c>
      <c r="Q882" s="9" t="str">
        <f t="shared" si="105"/>
        <v>music</v>
      </c>
      <c r="R882" s="10" t="str">
        <f t="shared" si="106"/>
        <v>indie rock</v>
      </c>
      <c r="S882" s="8">
        <f t="shared" si="107"/>
        <v>41179.112708333334</v>
      </c>
      <c r="T882" s="8">
        <f t="shared" si="104"/>
        <v>41212.112708333334</v>
      </c>
      <c r="U882" s="7">
        <f t="shared" si="108"/>
        <v>33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103"/>
        <v>0.8</v>
      </c>
      <c r="P883" s="7">
        <f t="shared" si="111"/>
        <v>30</v>
      </c>
      <c r="Q883" s="9" t="str">
        <f t="shared" si="105"/>
        <v>music</v>
      </c>
      <c r="R883" s="10" t="str">
        <f t="shared" si="106"/>
        <v>indie rock</v>
      </c>
      <c r="S883" s="8">
        <f t="shared" si="107"/>
        <v>40877.042662037034</v>
      </c>
      <c r="T883" s="8">
        <f t="shared" si="104"/>
        <v>40922.042662037034</v>
      </c>
      <c r="U883" s="7">
        <f t="shared" si="108"/>
        <v>45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103"/>
        <v>20.133333333333333</v>
      </c>
      <c r="P884" s="7">
        <f t="shared" si="111"/>
        <v>21.571428571428573</v>
      </c>
      <c r="Q884" s="9" t="str">
        <f t="shared" si="105"/>
        <v>music</v>
      </c>
      <c r="R884" s="10" t="str">
        <f t="shared" si="106"/>
        <v>indie rock</v>
      </c>
      <c r="S884" s="8">
        <f t="shared" si="107"/>
        <v>40759.652199074073</v>
      </c>
      <c r="T884" s="8">
        <f t="shared" si="104"/>
        <v>40792.652199074073</v>
      </c>
      <c r="U884" s="7">
        <f t="shared" si="108"/>
        <v>33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103"/>
        <v>40.020000000000003</v>
      </c>
      <c r="P885" s="7">
        <f t="shared" si="111"/>
        <v>83.375</v>
      </c>
      <c r="Q885" s="9" t="str">
        <f t="shared" si="105"/>
        <v>music</v>
      </c>
      <c r="R885" s="10" t="str">
        <f t="shared" si="106"/>
        <v>indie rock</v>
      </c>
      <c r="S885" s="8">
        <f t="shared" si="107"/>
        <v>42371.727256944439</v>
      </c>
      <c r="T885" s="8">
        <f t="shared" si="104"/>
        <v>42431.727256944439</v>
      </c>
      <c r="U885" s="7">
        <f t="shared" si="108"/>
        <v>60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103"/>
        <v>1</v>
      </c>
      <c r="P886" s="7">
        <f t="shared" si="111"/>
        <v>10</v>
      </c>
      <c r="Q886" s="9" t="str">
        <f t="shared" si="105"/>
        <v>music</v>
      </c>
      <c r="R886" s="10" t="str">
        <f t="shared" si="106"/>
        <v>indie rock</v>
      </c>
      <c r="S886" s="8">
        <f t="shared" si="107"/>
        <v>40981.594282407408</v>
      </c>
      <c r="T886" s="8">
        <f t="shared" si="104"/>
        <v>41040.896527777775</v>
      </c>
      <c r="U886" s="7">
        <f t="shared" si="108"/>
        <v>59.302245370367018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103"/>
        <v>75</v>
      </c>
      <c r="P887" s="7">
        <f t="shared" si="111"/>
        <v>35.714285714285715</v>
      </c>
      <c r="Q887" s="9" t="str">
        <f t="shared" si="105"/>
        <v>music</v>
      </c>
      <c r="R887" s="10" t="str">
        <f t="shared" si="106"/>
        <v>indie rock</v>
      </c>
      <c r="S887" s="8">
        <f t="shared" si="107"/>
        <v>42713.732766203706</v>
      </c>
      <c r="T887" s="8">
        <f t="shared" si="104"/>
        <v>42734.732766203706</v>
      </c>
      <c r="U887" s="7">
        <f t="shared" si="108"/>
        <v>21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103"/>
        <v>41</v>
      </c>
      <c r="P888" s="7">
        <f t="shared" si="111"/>
        <v>29.285714285714285</v>
      </c>
      <c r="Q888" s="9" t="str">
        <f t="shared" si="105"/>
        <v>music</v>
      </c>
      <c r="R888" s="10" t="str">
        <f t="shared" si="106"/>
        <v>indie rock</v>
      </c>
      <c r="S888" s="8">
        <f t="shared" si="107"/>
        <v>42603.662187499998</v>
      </c>
      <c r="T888" s="8">
        <f t="shared" si="104"/>
        <v>42628.662187499998</v>
      </c>
      <c r="U888" s="7">
        <f t="shared" si="108"/>
        <v>25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103"/>
        <v>0</v>
      </c>
      <c r="P889" s="7">
        <f>IF(L889&gt;0, E889/L889,0)</f>
        <v>0</v>
      </c>
      <c r="Q889" s="9" t="str">
        <f t="shared" si="105"/>
        <v>music</v>
      </c>
      <c r="R889" s="10" t="str">
        <f t="shared" si="106"/>
        <v>indie rock</v>
      </c>
      <c r="S889" s="8">
        <f t="shared" si="107"/>
        <v>41026.75063657407</v>
      </c>
      <c r="T889" s="8">
        <f t="shared" si="104"/>
        <v>41056.75063657407</v>
      </c>
      <c r="U889" s="7">
        <f t="shared" si="108"/>
        <v>30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103"/>
        <v>7.2</v>
      </c>
      <c r="P890" s="7">
        <f t="shared" ref="P890:P898" si="112">E890/L890</f>
        <v>18</v>
      </c>
      <c r="Q890" s="9" t="str">
        <f t="shared" si="105"/>
        <v>music</v>
      </c>
      <c r="R890" s="10" t="str">
        <f t="shared" si="106"/>
        <v>indie rock</v>
      </c>
      <c r="S890" s="8">
        <f t="shared" si="107"/>
        <v>40751.544965277775</v>
      </c>
      <c r="T890" s="8">
        <f t="shared" si="104"/>
        <v>40787.041666666664</v>
      </c>
      <c r="U890" s="7">
        <f t="shared" si="108"/>
        <v>35.496701388889051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103"/>
        <v>9.4412800000000008</v>
      </c>
      <c r="P891" s="7">
        <f t="shared" si="112"/>
        <v>73.760000000000005</v>
      </c>
      <c r="Q891" s="9" t="str">
        <f t="shared" si="105"/>
        <v>music</v>
      </c>
      <c r="R891" s="10" t="str">
        <f t="shared" si="106"/>
        <v>indie rock</v>
      </c>
      <c r="S891" s="8">
        <f t="shared" si="107"/>
        <v>41887.575729166667</v>
      </c>
      <c r="T891" s="8">
        <f t="shared" si="104"/>
        <v>41917.575729166667</v>
      </c>
      <c r="U891" s="7">
        <f t="shared" si="108"/>
        <v>30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103"/>
        <v>4.166666666666667</v>
      </c>
      <c r="P892" s="7">
        <f t="shared" si="112"/>
        <v>31.25</v>
      </c>
      <c r="Q892" s="9" t="str">
        <f t="shared" si="105"/>
        <v>music</v>
      </c>
      <c r="R892" s="10" t="str">
        <f t="shared" si="106"/>
        <v>indie rock</v>
      </c>
      <c r="S892" s="8">
        <f t="shared" si="107"/>
        <v>41569.490497685183</v>
      </c>
      <c r="T892" s="8">
        <f t="shared" si="104"/>
        <v>41599.532164351847</v>
      </c>
      <c r="U892" s="7">
        <f t="shared" si="108"/>
        <v>30.041666666664241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103"/>
        <v>3.25</v>
      </c>
      <c r="P893" s="7">
        <f t="shared" si="112"/>
        <v>28.888888888888889</v>
      </c>
      <c r="Q893" s="9" t="str">
        <f t="shared" si="105"/>
        <v>music</v>
      </c>
      <c r="R893" s="10" t="str">
        <f t="shared" si="106"/>
        <v>indie rock</v>
      </c>
      <c r="S893" s="8">
        <f t="shared" si="107"/>
        <v>41841.823263888888</v>
      </c>
      <c r="T893" s="8">
        <f t="shared" si="104"/>
        <v>41871.823263888888</v>
      </c>
      <c r="U893" s="7">
        <f t="shared" si="108"/>
        <v>30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103"/>
        <v>40.75</v>
      </c>
      <c r="P894" s="7">
        <f t="shared" si="112"/>
        <v>143.8235294117647</v>
      </c>
      <c r="Q894" s="9" t="str">
        <f t="shared" si="105"/>
        <v>music</v>
      </c>
      <c r="R894" s="10" t="str">
        <f t="shared" si="106"/>
        <v>indie rock</v>
      </c>
      <c r="S894" s="8">
        <f t="shared" si="107"/>
        <v>40303.991701388884</v>
      </c>
      <c r="T894" s="8">
        <f t="shared" si="104"/>
        <v>40390.958333333328</v>
      </c>
      <c r="U894" s="7">
        <f t="shared" si="108"/>
        <v>86.966631944444089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103"/>
        <v>10</v>
      </c>
      <c r="P895" s="7">
        <f t="shared" si="112"/>
        <v>40</v>
      </c>
      <c r="Q895" s="9" t="str">
        <f t="shared" si="105"/>
        <v>music</v>
      </c>
      <c r="R895" s="10" t="str">
        <f t="shared" si="106"/>
        <v>indie rock</v>
      </c>
      <c r="S895" s="8">
        <f t="shared" si="107"/>
        <v>42065.689386574071</v>
      </c>
      <c r="T895" s="8">
        <f t="shared" si="104"/>
        <v>42095.647719907407</v>
      </c>
      <c r="U895" s="7">
        <f t="shared" si="108"/>
        <v>29.958333333335759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103"/>
        <v>39.17</v>
      </c>
      <c r="P896" s="7">
        <f t="shared" si="112"/>
        <v>147.81132075471697</v>
      </c>
      <c r="Q896" s="9" t="str">
        <f t="shared" si="105"/>
        <v>music</v>
      </c>
      <c r="R896" s="10" t="str">
        <f t="shared" si="106"/>
        <v>indie rock</v>
      </c>
      <c r="S896" s="8">
        <f t="shared" si="107"/>
        <v>42496.773263888885</v>
      </c>
      <c r="T896" s="8">
        <f t="shared" si="104"/>
        <v>42526.773263888885</v>
      </c>
      <c r="U896" s="7">
        <f t="shared" si="108"/>
        <v>30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103"/>
        <v>2.4375</v>
      </c>
      <c r="P897" s="7">
        <f t="shared" si="112"/>
        <v>27.857142857142858</v>
      </c>
      <c r="Q897" s="9" t="str">
        <f t="shared" si="105"/>
        <v>music</v>
      </c>
      <c r="R897" s="10" t="str">
        <f t="shared" si="106"/>
        <v>indie rock</v>
      </c>
      <c r="S897" s="8">
        <f t="shared" si="107"/>
        <v>40430.919317129628</v>
      </c>
      <c r="T897" s="8">
        <f t="shared" si="104"/>
        <v>40475.919317129628</v>
      </c>
      <c r="U897" s="7">
        <f t="shared" si="108"/>
        <v>45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113">E898*100/D898</f>
        <v>40</v>
      </c>
      <c r="P898" s="7">
        <f t="shared" si="112"/>
        <v>44.444444444444443</v>
      </c>
      <c r="Q898" s="9" t="str">
        <f t="shared" si="105"/>
        <v>music</v>
      </c>
      <c r="R898" s="10" t="str">
        <f t="shared" si="106"/>
        <v>indie rock</v>
      </c>
      <c r="S898" s="8">
        <f t="shared" si="107"/>
        <v>42218.66465277777</v>
      </c>
      <c r="T898" s="8">
        <f t="shared" ref="T898:T961" si="114">(I898/86400)+25569+(-5/24)</f>
        <v>42243.958333333336</v>
      </c>
      <c r="U898" s="7">
        <f t="shared" si="108"/>
        <v>25.293680555565516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113"/>
        <v>0</v>
      </c>
      <c r="P899" s="7">
        <f>IF(L899&gt;0, E899/L899,0)</f>
        <v>0</v>
      </c>
      <c r="Q899" s="9" t="str">
        <f t="shared" ref="Q899:Q962" si="115">LEFT(N899, SEARCH("/",N899,1)-1)</f>
        <v>music</v>
      </c>
      <c r="R899" s="10" t="str">
        <f t="shared" ref="R899:R962" si="116">RIGHT(N899,LEN(N899)-FIND("/",N899))</f>
        <v>indie rock</v>
      </c>
      <c r="S899" s="8">
        <f t="shared" ref="S899:S962" si="117">(J899/86400)+25569+(-5/24)</f>
        <v>41211.480416666665</v>
      </c>
      <c r="T899" s="8">
        <f t="shared" si="114"/>
        <v>41241.52208333333</v>
      </c>
      <c r="U899" s="7">
        <f t="shared" ref="U899:U962" si="118">T899-S899</f>
        <v>30.041666666664241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113"/>
        <v>2.8</v>
      </c>
      <c r="P900" s="7">
        <f>E900/L900</f>
        <v>35</v>
      </c>
      <c r="Q900" s="9" t="str">
        <f t="shared" si="115"/>
        <v>music</v>
      </c>
      <c r="R900" s="10" t="str">
        <f t="shared" si="116"/>
        <v>indie rock</v>
      </c>
      <c r="S900" s="8">
        <f t="shared" si="117"/>
        <v>40878.549884259257</v>
      </c>
      <c r="T900" s="8">
        <f t="shared" si="114"/>
        <v>40923.549884259257</v>
      </c>
      <c r="U900" s="7">
        <f t="shared" si="118"/>
        <v>45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113"/>
        <v>37.333333333333336</v>
      </c>
      <c r="P901" s="7">
        <f>E901/L901</f>
        <v>35</v>
      </c>
      <c r="Q901" s="9" t="str">
        <f t="shared" si="115"/>
        <v>music</v>
      </c>
      <c r="R901" s="10" t="str">
        <f t="shared" si="116"/>
        <v>indie rock</v>
      </c>
      <c r="S901" s="8">
        <f t="shared" si="117"/>
        <v>40645.890763888885</v>
      </c>
      <c r="T901" s="8">
        <f t="shared" si="114"/>
        <v>40690.890763888885</v>
      </c>
      <c r="U901" s="7">
        <f t="shared" si="118"/>
        <v>45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113"/>
        <v>0.42</v>
      </c>
      <c r="P902" s="7">
        <f>E902/L902</f>
        <v>10.5</v>
      </c>
      <c r="Q902" s="9" t="str">
        <f t="shared" si="115"/>
        <v>music</v>
      </c>
      <c r="R902" s="10" t="str">
        <f t="shared" si="116"/>
        <v>jazz</v>
      </c>
      <c r="S902" s="8">
        <f t="shared" si="117"/>
        <v>42429.641226851854</v>
      </c>
      <c r="T902" s="8">
        <f t="shared" si="114"/>
        <v>42459.599560185183</v>
      </c>
      <c r="U902" s="7">
        <f t="shared" si="118"/>
        <v>29.958333333328483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113"/>
        <v>0</v>
      </c>
      <c r="P903" s="7">
        <f>IF(L903&gt;0, E903/L903,0)</f>
        <v>0</v>
      </c>
      <c r="Q903" s="9" t="str">
        <f t="shared" si="115"/>
        <v>music</v>
      </c>
      <c r="R903" s="10" t="str">
        <f t="shared" si="116"/>
        <v>jazz</v>
      </c>
      <c r="S903" s="8">
        <f t="shared" si="117"/>
        <v>40291.603171296294</v>
      </c>
      <c r="T903" s="8">
        <f t="shared" si="114"/>
        <v>40337.59097222222</v>
      </c>
      <c r="U903" s="7">
        <f t="shared" si="118"/>
        <v>45.987800925926422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113"/>
        <v>0.3</v>
      </c>
      <c r="P904" s="7">
        <f>E904/L904</f>
        <v>30</v>
      </c>
      <c r="Q904" s="9" t="str">
        <f t="shared" si="115"/>
        <v>music</v>
      </c>
      <c r="R904" s="10" t="str">
        <f t="shared" si="116"/>
        <v>jazz</v>
      </c>
      <c r="S904" s="8">
        <f t="shared" si="117"/>
        <v>41829.757199074069</v>
      </c>
      <c r="T904" s="8">
        <f t="shared" si="114"/>
        <v>41881.4375</v>
      </c>
      <c r="U904" s="7">
        <f t="shared" si="118"/>
        <v>51.680300925931078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113"/>
        <v>3.2</v>
      </c>
      <c r="P905" s="7">
        <f>E905/L905</f>
        <v>40</v>
      </c>
      <c r="Q905" s="9" t="str">
        <f t="shared" si="115"/>
        <v>music</v>
      </c>
      <c r="R905" s="10" t="str">
        <f t="shared" si="116"/>
        <v>jazz</v>
      </c>
      <c r="S905" s="8">
        <f t="shared" si="117"/>
        <v>41149.587731481479</v>
      </c>
      <c r="T905" s="8">
        <f t="shared" si="114"/>
        <v>41174.892361111109</v>
      </c>
      <c r="U905" s="7">
        <f t="shared" si="118"/>
        <v>25.304629629630654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113"/>
        <v>0.30199999999999999</v>
      </c>
      <c r="P906" s="7">
        <f>E906/L906</f>
        <v>50.333333333333336</v>
      </c>
      <c r="Q906" s="9" t="str">
        <f t="shared" si="115"/>
        <v>music</v>
      </c>
      <c r="R906" s="10" t="str">
        <f t="shared" si="116"/>
        <v>jazz</v>
      </c>
      <c r="S906" s="8">
        <f t="shared" si="117"/>
        <v>42341.87195601852</v>
      </c>
      <c r="T906" s="8">
        <f t="shared" si="114"/>
        <v>42371.87195601852</v>
      </c>
      <c r="U906" s="7">
        <f t="shared" si="118"/>
        <v>30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113"/>
        <v>3.0153846153846153</v>
      </c>
      <c r="P907" s="7">
        <f>E907/L907</f>
        <v>32.666666666666664</v>
      </c>
      <c r="Q907" s="9" t="str">
        <f t="shared" si="115"/>
        <v>music</v>
      </c>
      <c r="R907" s="10" t="str">
        <f t="shared" si="116"/>
        <v>jazz</v>
      </c>
      <c r="S907" s="8">
        <f t="shared" si="117"/>
        <v>40507.031550925924</v>
      </c>
      <c r="T907" s="8">
        <f t="shared" si="114"/>
        <v>40567.031550925924</v>
      </c>
      <c r="U907" s="7">
        <f t="shared" si="118"/>
        <v>60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113"/>
        <v>0</v>
      </c>
      <c r="P908" s="7">
        <f>IF(L908&gt;0, E908/L908,0)</f>
        <v>0</v>
      </c>
      <c r="Q908" s="9" t="str">
        <f t="shared" si="115"/>
        <v>music</v>
      </c>
      <c r="R908" s="10" t="str">
        <f t="shared" si="116"/>
        <v>jazz</v>
      </c>
      <c r="S908" s="8">
        <f t="shared" si="117"/>
        <v>41680.981365740736</v>
      </c>
      <c r="T908" s="8">
        <f t="shared" si="114"/>
        <v>41710.939699074072</v>
      </c>
      <c r="U908" s="7">
        <f t="shared" si="118"/>
        <v>29.958333333335759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113"/>
        <v>0</v>
      </c>
      <c r="P909" s="7">
        <f>IF(L909&gt;0, E909/L909,0)</f>
        <v>0</v>
      </c>
      <c r="Q909" s="9" t="str">
        <f t="shared" si="115"/>
        <v>music</v>
      </c>
      <c r="R909" s="10" t="str">
        <f t="shared" si="116"/>
        <v>jazz</v>
      </c>
      <c r="S909" s="8">
        <f t="shared" si="117"/>
        <v>40766.9840625</v>
      </c>
      <c r="T909" s="8">
        <f t="shared" si="114"/>
        <v>40796.9840625</v>
      </c>
      <c r="U909" s="7">
        <f t="shared" si="118"/>
        <v>30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113"/>
        <v>0</v>
      </c>
      <c r="P910" s="7">
        <f>IF(L910&gt;0, E910/L910,0)</f>
        <v>0</v>
      </c>
      <c r="Q910" s="9" t="str">
        <f t="shared" si="115"/>
        <v>music</v>
      </c>
      <c r="R910" s="10" t="str">
        <f t="shared" si="116"/>
        <v>jazz</v>
      </c>
      <c r="S910" s="8">
        <f t="shared" si="117"/>
        <v>40340.593229166661</v>
      </c>
      <c r="T910" s="8">
        <f t="shared" si="114"/>
        <v>40385.999305555553</v>
      </c>
      <c r="U910" s="7">
        <f t="shared" si="118"/>
        <v>45.406076388891961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113"/>
        <v>3.25</v>
      </c>
      <c r="P911" s="7">
        <f>E911/L911</f>
        <v>65</v>
      </c>
      <c r="Q911" s="9" t="str">
        <f t="shared" si="115"/>
        <v>music</v>
      </c>
      <c r="R911" s="10" t="str">
        <f t="shared" si="116"/>
        <v>jazz</v>
      </c>
      <c r="S911" s="8">
        <f t="shared" si="117"/>
        <v>41081.481944444444</v>
      </c>
      <c r="T911" s="8">
        <f t="shared" si="114"/>
        <v>41112.958333333328</v>
      </c>
      <c r="U911" s="7">
        <f t="shared" si="118"/>
        <v>31.476388888884685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113"/>
        <v>22.363636363636363</v>
      </c>
      <c r="P912" s="7">
        <f>E912/L912</f>
        <v>24.6</v>
      </c>
      <c r="Q912" s="9" t="str">
        <f t="shared" si="115"/>
        <v>music</v>
      </c>
      <c r="R912" s="10" t="str">
        <f t="shared" si="116"/>
        <v>jazz</v>
      </c>
      <c r="S912" s="8">
        <f t="shared" si="117"/>
        <v>42737.337025462963</v>
      </c>
      <c r="T912" s="8">
        <f t="shared" si="114"/>
        <v>42797.337025462963</v>
      </c>
      <c r="U912" s="7">
        <f t="shared" si="118"/>
        <v>60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113"/>
        <v>0</v>
      </c>
      <c r="P913" s="7">
        <f>IF(L913&gt;0, E913/L913,0)</f>
        <v>0</v>
      </c>
      <c r="Q913" s="9" t="str">
        <f t="shared" si="115"/>
        <v>music</v>
      </c>
      <c r="R913" s="10" t="str">
        <f t="shared" si="116"/>
        <v>jazz</v>
      </c>
      <c r="S913" s="8">
        <f t="shared" si="117"/>
        <v>41641.796817129631</v>
      </c>
      <c r="T913" s="8">
        <f t="shared" si="114"/>
        <v>41662.796817129631</v>
      </c>
      <c r="U913" s="7">
        <f t="shared" si="118"/>
        <v>21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113"/>
        <v>0.8571428571428571</v>
      </c>
      <c r="P914" s="7">
        <f>E914/L914</f>
        <v>15</v>
      </c>
      <c r="Q914" s="9" t="str">
        <f t="shared" si="115"/>
        <v>music</v>
      </c>
      <c r="R914" s="10" t="str">
        <f t="shared" si="116"/>
        <v>jazz</v>
      </c>
      <c r="S914" s="8">
        <f t="shared" si="117"/>
        <v>41193.901006944441</v>
      </c>
      <c r="T914" s="8">
        <f t="shared" si="114"/>
        <v>41253.942673611113</v>
      </c>
      <c r="U914" s="7">
        <f t="shared" si="118"/>
        <v>60.041666666671517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113"/>
        <v>6.6066666666666665</v>
      </c>
      <c r="P915" s="7">
        <f>E915/L915</f>
        <v>82.583333333333329</v>
      </c>
      <c r="Q915" s="9" t="str">
        <f t="shared" si="115"/>
        <v>music</v>
      </c>
      <c r="R915" s="10" t="str">
        <f t="shared" si="116"/>
        <v>jazz</v>
      </c>
      <c r="S915" s="8">
        <f t="shared" si="117"/>
        <v>41003.930775462963</v>
      </c>
      <c r="T915" s="8">
        <f t="shared" si="114"/>
        <v>41033.930775462963</v>
      </c>
      <c r="U915" s="7">
        <f t="shared" si="118"/>
        <v>30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113"/>
        <v>0</v>
      </c>
      <c r="P916" s="7">
        <f>IF(L916&gt;0, E916/L916,0)</f>
        <v>0</v>
      </c>
      <c r="Q916" s="9" t="str">
        <f t="shared" si="115"/>
        <v>music</v>
      </c>
      <c r="R916" s="10" t="str">
        <f t="shared" si="116"/>
        <v>jazz</v>
      </c>
      <c r="S916" s="8">
        <f t="shared" si="117"/>
        <v>41116.554942129624</v>
      </c>
      <c r="T916" s="8">
        <f t="shared" si="114"/>
        <v>41146.554942129624</v>
      </c>
      <c r="U916" s="7">
        <f t="shared" si="118"/>
        <v>30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113"/>
        <v>5.7692307692307692</v>
      </c>
      <c r="P917" s="7">
        <f>E917/L917</f>
        <v>41.666666666666664</v>
      </c>
      <c r="Q917" s="9" t="str">
        <f t="shared" si="115"/>
        <v>music</v>
      </c>
      <c r="R917" s="10" t="str">
        <f t="shared" si="116"/>
        <v>jazz</v>
      </c>
      <c r="S917" s="8">
        <f t="shared" si="117"/>
        <v>40937.471226851849</v>
      </c>
      <c r="T917" s="8">
        <f t="shared" si="114"/>
        <v>40968.999305555553</v>
      </c>
      <c r="U917" s="7">
        <f t="shared" si="118"/>
        <v>31.528078703704523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113"/>
        <v>0</v>
      </c>
      <c r="P918" s="7">
        <f>IF(L918&gt;0, E918/L918,0)</f>
        <v>0</v>
      </c>
      <c r="Q918" s="9" t="str">
        <f t="shared" si="115"/>
        <v>music</v>
      </c>
      <c r="R918" s="10" t="str">
        <f t="shared" si="116"/>
        <v>jazz</v>
      </c>
      <c r="S918" s="8">
        <f t="shared" si="117"/>
        <v>40434.645069444443</v>
      </c>
      <c r="T918" s="8">
        <f t="shared" si="114"/>
        <v>40473</v>
      </c>
      <c r="U918" s="7">
        <f t="shared" si="118"/>
        <v>38.354930555557075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113"/>
        <v>0.6</v>
      </c>
      <c r="P919" s="7">
        <f>E919/L919</f>
        <v>30</v>
      </c>
      <c r="Q919" s="9" t="str">
        <f t="shared" si="115"/>
        <v>music</v>
      </c>
      <c r="R919" s="10" t="str">
        <f t="shared" si="116"/>
        <v>jazz</v>
      </c>
      <c r="S919" s="8">
        <f t="shared" si="117"/>
        <v>41802.735300925924</v>
      </c>
      <c r="T919" s="8">
        <f t="shared" si="114"/>
        <v>41833.895833333328</v>
      </c>
      <c r="U919" s="7">
        <f t="shared" si="118"/>
        <v>31.160532407404389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113"/>
        <v>5.0256410256410255</v>
      </c>
      <c r="P920" s="7">
        <f>E920/L920</f>
        <v>19.600000000000001</v>
      </c>
      <c r="Q920" s="9" t="str">
        <f t="shared" si="115"/>
        <v>music</v>
      </c>
      <c r="R920" s="10" t="str">
        <f t="shared" si="116"/>
        <v>jazz</v>
      </c>
      <c r="S920" s="8">
        <f t="shared" si="117"/>
        <v>41944.707881944443</v>
      </c>
      <c r="T920" s="8">
        <f t="shared" si="114"/>
        <v>41974.749548611107</v>
      </c>
      <c r="U920" s="7">
        <f t="shared" si="118"/>
        <v>30.041666666664241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113"/>
        <v>0.5</v>
      </c>
      <c r="P921" s="7">
        <f>E921/L921</f>
        <v>100</v>
      </c>
      <c r="Q921" s="9" t="str">
        <f t="shared" si="115"/>
        <v>music</v>
      </c>
      <c r="R921" s="10" t="str">
        <f t="shared" si="116"/>
        <v>jazz</v>
      </c>
      <c r="S921" s="8">
        <f t="shared" si="117"/>
        <v>41227.433391203704</v>
      </c>
      <c r="T921" s="8">
        <f t="shared" si="114"/>
        <v>41262.433391203704</v>
      </c>
      <c r="U921" s="7">
        <f t="shared" si="118"/>
        <v>35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113"/>
        <v>0</v>
      </c>
      <c r="P922" s="7">
        <f>IF(L922&gt;0, E922/L922,0)</f>
        <v>0</v>
      </c>
      <c r="Q922" s="9" t="str">
        <f t="shared" si="115"/>
        <v>music</v>
      </c>
      <c r="R922" s="10" t="str">
        <f t="shared" si="116"/>
        <v>jazz</v>
      </c>
      <c r="S922" s="8">
        <f t="shared" si="117"/>
        <v>41562.463217592587</v>
      </c>
      <c r="T922" s="8">
        <f t="shared" si="114"/>
        <v>41592.504884259259</v>
      </c>
      <c r="U922" s="7">
        <f t="shared" si="118"/>
        <v>30.041666666671517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113"/>
        <v>30.9</v>
      </c>
      <c r="P923" s="7">
        <f>E923/L923</f>
        <v>231.75</v>
      </c>
      <c r="Q923" s="9" t="str">
        <f t="shared" si="115"/>
        <v>music</v>
      </c>
      <c r="R923" s="10" t="str">
        <f t="shared" si="116"/>
        <v>jazz</v>
      </c>
      <c r="S923" s="8">
        <f t="shared" si="117"/>
        <v>40846.962685185186</v>
      </c>
      <c r="T923" s="8">
        <f t="shared" si="114"/>
        <v>40889.004351851851</v>
      </c>
      <c r="U923" s="7">
        <f t="shared" si="118"/>
        <v>42.041666666664241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113"/>
        <v>21.037037037037038</v>
      </c>
      <c r="P924" s="7">
        <f>E924/L924</f>
        <v>189.33333333333334</v>
      </c>
      <c r="Q924" s="9" t="str">
        <f t="shared" si="115"/>
        <v>music</v>
      </c>
      <c r="R924" s="10" t="str">
        <f t="shared" si="116"/>
        <v>jazz</v>
      </c>
      <c r="S924" s="8">
        <f t="shared" si="117"/>
        <v>41878.32167824074</v>
      </c>
      <c r="T924" s="8">
        <f t="shared" si="114"/>
        <v>41913.32167824074</v>
      </c>
      <c r="U924" s="7">
        <f t="shared" si="118"/>
        <v>35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113"/>
        <v>2.2000000000000002</v>
      </c>
      <c r="P925" s="7">
        <f>E925/L925</f>
        <v>55</v>
      </c>
      <c r="Q925" s="9" t="str">
        <f t="shared" si="115"/>
        <v>music</v>
      </c>
      <c r="R925" s="10" t="str">
        <f t="shared" si="116"/>
        <v>jazz</v>
      </c>
      <c r="S925" s="8">
        <f t="shared" si="117"/>
        <v>41934.751423611109</v>
      </c>
      <c r="T925" s="8">
        <f t="shared" si="114"/>
        <v>41964.793090277781</v>
      </c>
      <c r="U925" s="7">
        <f t="shared" si="118"/>
        <v>30.041666666671517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113"/>
        <v>10.9</v>
      </c>
      <c r="P926" s="7">
        <f>E926/L926</f>
        <v>21.8</v>
      </c>
      <c r="Q926" s="9" t="str">
        <f t="shared" si="115"/>
        <v>music</v>
      </c>
      <c r="R926" s="10" t="str">
        <f t="shared" si="116"/>
        <v>jazz</v>
      </c>
      <c r="S926" s="8">
        <f t="shared" si="117"/>
        <v>41288.734594907401</v>
      </c>
      <c r="T926" s="8">
        <f t="shared" si="114"/>
        <v>41318.734594907401</v>
      </c>
      <c r="U926" s="7">
        <f t="shared" si="118"/>
        <v>30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113"/>
        <v>2.6666666666666665</v>
      </c>
      <c r="P927" s="7">
        <f>E927/L927</f>
        <v>32</v>
      </c>
      <c r="Q927" s="9" t="str">
        <f t="shared" si="115"/>
        <v>music</v>
      </c>
      <c r="R927" s="10" t="str">
        <f t="shared" si="116"/>
        <v>jazz</v>
      </c>
      <c r="S927" s="8">
        <f t="shared" si="117"/>
        <v>41575.672581018516</v>
      </c>
      <c r="T927" s="8">
        <f t="shared" si="114"/>
        <v>41605.71424768518</v>
      </c>
      <c r="U927" s="7">
        <f t="shared" si="118"/>
        <v>30.041666666664241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113"/>
        <v>0</v>
      </c>
      <c r="P928" s="7">
        <f>IF(L928&gt;0, E928/L928,0)</f>
        <v>0</v>
      </c>
      <c r="Q928" s="9" t="str">
        <f t="shared" si="115"/>
        <v>music</v>
      </c>
      <c r="R928" s="10" t="str">
        <f t="shared" si="116"/>
        <v>jazz</v>
      </c>
      <c r="S928" s="8">
        <f t="shared" si="117"/>
        <v>40337.811689814815</v>
      </c>
      <c r="T928" s="8">
        <f t="shared" si="114"/>
        <v>40367.736111111109</v>
      </c>
      <c r="U928" s="7">
        <f t="shared" si="118"/>
        <v>29.924421296294895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113"/>
        <v>0</v>
      </c>
      <c r="P929" s="7">
        <f>IF(L929&gt;0, E929/L929,0)</f>
        <v>0</v>
      </c>
      <c r="Q929" s="9" t="str">
        <f t="shared" si="115"/>
        <v>music</v>
      </c>
      <c r="R929" s="10" t="str">
        <f t="shared" si="116"/>
        <v>jazz</v>
      </c>
      <c r="S929" s="8">
        <f t="shared" si="117"/>
        <v>41013.614525462959</v>
      </c>
      <c r="T929" s="8">
        <f t="shared" si="114"/>
        <v>41043.614525462959</v>
      </c>
      <c r="U929" s="7">
        <f t="shared" si="118"/>
        <v>30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113"/>
        <v>10.862068965517242</v>
      </c>
      <c r="P930" s="7">
        <f>E930/L930</f>
        <v>56.25</v>
      </c>
      <c r="Q930" s="9" t="str">
        <f t="shared" si="115"/>
        <v>music</v>
      </c>
      <c r="R930" s="10" t="str">
        <f t="shared" si="116"/>
        <v>jazz</v>
      </c>
      <c r="S930" s="8">
        <f t="shared" si="117"/>
        <v>41180.654085648144</v>
      </c>
      <c r="T930" s="8">
        <f t="shared" si="114"/>
        <v>41230.791666666664</v>
      </c>
      <c r="U930" s="7">
        <f t="shared" si="118"/>
        <v>50.137581018519995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113"/>
        <v>0</v>
      </c>
      <c r="P931" s="7">
        <f>IF(L931&gt;0, E931/L931,0)</f>
        <v>0</v>
      </c>
      <c r="Q931" s="9" t="str">
        <f t="shared" si="115"/>
        <v>music</v>
      </c>
      <c r="R931" s="10" t="str">
        <f t="shared" si="116"/>
        <v>jazz</v>
      </c>
      <c r="S931" s="8">
        <f t="shared" si="117"/>
        <v>40978.029733796291</v>
      </c>
      <c r="T931" s="8">
        <f t="shared" si="114"/>
        <v>41007.988067129627</v>
      </c>
      <c r="U931" s="7">
        <f t="shared" si="118"/>
        <v>29.958333333335759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113"/>
        <v>38.333333333333336</v>
      </c>
      <c r="P932" s="7">
        <f t="shared" ref="P932:P937" si="119">E932/L932</f>
        <v>69</v>
      </c>
      <c r="Q932" s="9" t="str">
        <f t="shared" si="115"/>
        <v>music</v>
      </c>
      <c r="R932" s="10" t="str">
        <f t="shared" si="116"/>
        <v>jazz</v>
      </c>
      <c r="S932" s="8">
        <f t="shared" si="117"/>
        <v>40312.707245370366</v>
      </c>
      <c r="T932" s="8">
        <f t="shared" si="114"/>
        <v>40354.688888888886</v>
      </c>
      <c r="U932" s="7">
        <f t="shared" si="118"/>
        <v>41.981643518520286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113"/>
        <v>6.55</v>
      </c>
      <c r="P933" s="7">
        <f t="shared" si="119"/>
        <v>18.714285714285715</v>
      </c>
      <c r="Q933" s="9" t="str">
        <f t="shared" si="115"/>
        <v>music</v>
      </c>
      <c r="R933" s="10" t="str">
        <f t="shared" si="116"/>
        <v>jazz</v>
      </c>
      <c r="S933" s="8">
        <f t="shared" si="117"/>
        <v>41680.151643518519</v>
      </c>
      <c r="T933" s="8">
        <f t="shared" si="114"/>
        <v>41714.708333333328</v>
      </c>
      <c r="U933" s="7">
        <f t="shared" si="118"/>
        <v>34.556689814809943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113"/>
        <v>14.536842105263158</v>
      </c>
      <c r="P934" s="7">
        <f t="shared" si="119"/>
        <v>46.033333333333331</v>
      </c>
      <c r="Q934" s="9" t="str">
        <f t="shared" si="115"/>
        <v>music</v>
      </c>
      <c r="R934" s="10" t="str">
        <f t="shared" si="116"/>
        <v>jazz</v>
      </c>
      <c r="S934" s="8">
        <f t="shared" si="117"/>
        <v>41310.760937499996</v>
      </c>
      <c r="T934" s="8">
        <f t="shared" si="114"/>
        <v>41355.719270833331</v>
      </c>
      <c r="U934" s="7">
        <f t="shared" si="118"/>
        <v>44.958333333335759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113"/>
        <v>6</v>
      </c>
      <c r="P935" s="7">
        <f t="shared" si="119"/>
        <v>60</v>
      </c>
      <c r="Q935" s="9" t="str">
        <f t="shared" si="115"/>
        <v>music</v>
      </c>
      <c r="R935" s="10" t="str">
        <f t="shared" si="116"/>
        <v>jazz</v>
      </c>
      <c r="S935" s="8">
        <f t="shared" si="117"/>
        <v>41710.960752314808</v>
      </c>
      <c r="T935" s="8">
        <f t="shared" si="114"/>
        <v>41770.960752314808</v>
      </c>
      <c r="U935" s="7">
        <f t="shared" si="118"/>
        <v>60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113"/>
        <v>30.4</v>
      </c>
      <c r="P936" s="7">
        <f t="shared" si="119"/>
        <v>50.666666666666664</v>
      </c>
      <c r="Q936" s="9" t="str">
        <f t="shared" si="115"/>
        <v>music</v>
      </c>
      <c r="R936" s="10" t="str">
        <f t="shared" si="116"/>
        <v>jazz</v>
      </c>
      <c r="S936" s="8">
        <f t="shared" si="117"/>
        <v>41733.528749999998</v>
      </c>
      <c r="T936" s="8">
        <f t="shared" si="114"/>
        <v>41763.041666666664</v>
      </c>
      <c r="U936" s="7">
        <f t="shared" si="118"/>
        <v>29.51291666666657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113"/>
        <v>1.4285714285714286</v>
      </c>
      <c r="P937" s="7">
        <f t="shared" si="119"/>
        <v>25</v>
      </c>
      <c r="Q937" s="9" t="str">
        <f t="shared" si="115"/>
        <v>music</v>
      </c>
      <c r="R937" s="10" t="str">
        <f t="shared" si="116"/>
        <v>jazz</v>
      </c>
      <c r="S937" s="8">
        <f t="shared" si="117"/>
        <v>42368.125335648147</v>
      </c>
      <c r="T937" s="8">
        <f t="shared" si="114"/>
        <v>42398.125335648147</v>
      </c>
      <c r="U937" s="7">
        <f t="shared" si="118"/>
        <v>30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113"/>
        <v>0</v>
      </c>
      <c r="P938" s="7">
        <f>IF(L938&gt;0, E938/L938,0)</f>
        <v>0</v>
      </c>
      <c r="Q938" s="9" t="str">
        <f t="shared" si="115"/>
        <v>music</v>
      </c>
      <c r="R938" s="10" t="str">
        <f t="shared" si="116"/>
        <v>jazz</v>
      </c>
      <c r="S938" s="8">
        <f t="shared" si="117"/>
        <v>40882.815844907404</v>
      </c>
      <c r="T938" s="8">
        <f t="shared" si="114"/>
        <v>40926.625</v>
      </c>
      <c r="U938" s="7">
        <f t="shared" si="118"/>
        <v>43.809155092596484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113"/>
        <v>1.1428571428571428</v>
      </c>
      <c r="P939" s="7">
        <f t="shared" ref="P939:P948" si="120">E939/L939</f>
        <v>20</v>
      </c>
      <c r="Q939" s="9" t="str">
        <f t="shared" si="115"/>
        <v>music</v>
      </c>
      <c r="R939" s="10" t="str">
        <f t="shared" si="116"/>
        <v>jazz</v>
      </c>
      <c r="S939" s="8">
        <f t="shared" si="117"/>
        <v>41551.589780092589</v>
      </c>
      <c r="T939" s="8">
        <f t="shared" si="114"/>
        <v>41581.631446759253</v>
      </c>
      <c r="U939" s="7">
        <f t="shared" si="118"/>
        <v>30.041666666664241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113"/>
        <v>0.35714285714285715</v>
      </c>
      <c r="P940" s="7">
        <f t="shared" si="120"/>
        <v>25</v>
      </c>
      <c r="Q940" s="9" t="str">
        <f t="shared" si="115"/>
        <v>music</v>
      </c>
      <c r="R940" s="10" t="str">
        <f t="shared" si="116"/>
        <v>jazz</v>
      </c>
      <c r="S940" s="8">
        <f t="shared" si="117"/>
        <v>41124.27138888889</v>
      </c>
      <c r="T940" s="8">
        <f t="shared" si="114"/>
        <v>41154.27138888889</v>
      </c>
      <c r="U940" s="7">
        <f t="shared" si="118"/>
        <v>30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113"/>
        <v>1.4545454545454546</v>
      </c>
      <c r="P941" s="7">
        <f t="shared" si="120"/>
        <v>20</v>
      </c>
      <c r="Q941" s="9" t="str">
        <f t="shared" si="115"/>
        <v>music</v>
      </c>
      <c r="R941" s="10" t="str">
        <f t="shared" si="116"/>
        <v>jazz</v>
      </c>
      <c r="S941" s="8">
        <f t="shared" si="117"/>
        <v>41416.554837962962</v>
      </c>
      <c r="T941" s="8">
        <f t="shared" si="114"/>
        <v>41455.623611111107</v>
      </c>
      <c r="U941" s="7">
        <f t="shared" si="118"/>
        <v>39.068773148144828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113"/>
        <v>17.155555555555555</v>
      </c>
      <c r="P942" s="7">
        <f t="shared" si="120"/>
        <v>110.28571428571429</v>
      </c>
      <c r="Q942" s="9" t="str">
        <f t="shared" si="115"/>
        <v>technology</v>
      </c>
      <c r="R942" s="10" t="str">
        <f t="shared" si="116"/>
        <v>wearables</v>
      </c>
      <c r="S942" s="8">
        <f t="shared" si="117"/>
        <v>42181.800069444442</v>
      </c>
      <c r="T942" s="8">
        <f t="shared" si="114"/>
        <v>42226.800069444442</v>
      </c>
      <c r="U942" s="7">
        <f t="shared" si="118"/>
        <v>45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113"/>
        <v>2.3220000000000001</v>
      </c>
      <c r="P943" s="7">
        <f t="shared" si="120"/>
        <v>37.451612903225808</v>
      </c>
      <c r="Q943" s="9" t="str">
        <f t="shared" si="115"/>
        <v>technology</v>
      </c>
      <c r="R943" s="10" t="str">
        <f t="shared" si="116"/>
        <v>wearables</v>
      </c>
      <c r="S943" s="8">
        <f t="shared" si="117"/>
        <v>42745.888252314813</v>
      </c>
      <c r="T943" s="8">
        <f t="shared" si="114"/>
        <v>42775.888252314813</v>
      </c>
      <c r="U943" s="7">
        <f t="shared" si="118"/>
        <v>30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113"/>
        <v>8.9066666666666663</v>
      </c>
      <c r="P944" s="7">
        <f t="shared" si="120"/>
        <v>41.75</v>
      </c>
      <c r="Q944" s="9" t="str">
        <f t="shared" si="115"/>
        <v>technology</v>
      </c>
      <c r="R944" s="10" t="str">
        <f t="shared" si="116"/>
        <v>wearables</v>
      </c>
      <c r="S944" s="8">
        <f t="shared" si="117"/>
        <v>42382.634953703702</v>
      </c>
      <c r="T944" s="8">
        <f t="shared" si="114"/>
        <v>42418.634953703702</v>
      </c>
      <c r="U944" s="7">
        <f t="shared" si="118"/>
        <v>36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113"/>
        <v>9.6333333333333329</v>
      </c>
      <c r="P945" s="7">
        <f t="shared" si="120"/>
        <v>24.083333333333332</v>
      </c>
      <c r="Q945" s="9" t="str">
        <f t="shared" si="115"/>
        <v>technology</v>
      </c>
      <c r="R945" s="10" t="str">
        <f t="shared" si="116"/>
        <v>wearables</v>
      </c>
      <c r="S945" s="8">
        <f t="shared" si="117"/>
        <v>42673.459548611114</v>
      </c>
      <c r="T945" s="8">
        <f t="shared" si="114"/>
        <v>42703.501215277771</v>
      </c>
      <c r="U945" s="7">
        <f t="shared" si="118"/>
        <v>30.041666666656965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113"/>
        <v>13.326000000000001</v>
      </c>
      <c r="P946" s="7">
        <f t="shared" si="120"/>
        <v>69.40625</v>
      </c>
      <c r="Q946" s="9" t="str">
        <f t="shared" si="115"/>
        <v>technology</v>
      </c>
      <c r="R946" s="10" t="str">
        <f t="shared" si="116"/>
        <v>wearables</v>
      </c>
      <c r="S946" s="8">
        <f t="shared" si="117"/>
        <v>42444.375578703701</v>
      </c>
      <c r="T946" s="8">
        <f t="shared" si="114"/>
        <v>42478.374999999993</v>
      </c>
      <c r="U946" s="7">
        <f t="shared" si="118"/>
        <v>33.999421296291985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113"/>
        <v>2.484</v>
      </c>
      <c r="P947" s="7">
        <f t="shared" si="120"/>
        <v>155.25</v>
      </c>
      <c r="Q947" s="9" t="str">
        <f t="shared" si="115"/>
        <v>technology</v>
      </c>
      <c r="R947" s="10" t="str">
        <f t="shared" si="116"/>
        <v>wearables</v>
      </c>
      <c r="S947" s="8">
        <f t="shared" si="117"/>
        <v>42732.66465277777</v>
      </c>
      <c r="T947" s="8">
        <f t="shared" si="114"/>
        <v>42784.790972222218</v>
      </c>
      <c r="U947" s="7">
        <f t="shared" si="118"/>
        <v>52.12631944444729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113"/>
        <v>1.9066666666666667</v>
      </c>
      <c r="P948" s="7">
        <f t="shared" si="120"/>
        <v>57.2</v>
      </c>
      <c r="Q948" s="9" t="str">
        <f t="shared" si="115"/>
        <v>technology</v>
      </c>
      <c r="R948" s="10" t="str">
        <f t="shared" si="116"/>
        <v>wearables</v>
      </c>
      <c r="S948" s="8">
        <f t="shared" si="117"/>
        <v>42592.542222222219</v>
      </c>
      <c r="T948" s="8">
        <f t="shared" si="114"/>
        <v>42622.542222222219</v>
      </c>
      <c r="U948" s="7">
        <f t="shared" si="118"/>
        <v>30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113"/>
        <v>0</v>
      </c>
      <c r="P949" s="7">
        <f>IF(L949&gt;0, E949/L949,0)</f>
        <v>0</v>
      </c>
      <c r="Q949" s="9" t="str">
        <f t="shared" si="115"/>
        <v>technology</v>
      </c>
      <c r="R949" s="10" t="str">
        <f t="shared" si="116"/>
        <v>wearables</v>
      </c>
      <c r="S949" s="8">
        <f t="shared" si="117"/>
        <v>42491.57298611111</v>
      </c>
      <c r="T949" s="8">
        <f t="shared" si="114"/>
        <v>42551.57298611111</v>
      </c>
      <c r="U949" s="7">
        <f t="shared" si="118"/>
        <v>60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113"/>
        <v>12</v>
      </c>
      <c r="P950" s="7">
        <f t="shared" ref="P950:P989" si="121">E950/L950</f>
        <v>60</v>
      </c>
      <c r="Q950" s="9" t="str">
        <f t="shared" si="115"/>
        <v>technology</v>
      </c>
      <c r="R950" s="10" t="str">
        <f t="shared" si="116"/>
        <v>wearables</v>
      </c>
      <c r="S950" s="8">
        <f t="shared" si="117"/>
        <v>42411.619953703703</v>
      </c>
      <c r="T950" s="8">
        <f t="shared" si="114"/>
        <v>42441.619953703703</v>
      </c>
      <c r="U950" s="7">
        <f t="shared" si="118"/>
        <v>30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113"/>
        <v>1.365</v>
      </c>
      <c r="P951" s="7">
        <f t="shared" si="121"/>
        <v>39</v>
      </c>
      <c r="Q951" s="9" t="str">
        <f t="shared" si="115"/>
        <v>technology</v>
      </c>
      <c r="R951" s="10" t="str">
        <f t="shared" si="116"/>
        <v>wearables</v>
      </c>
      <c r="S951" s="8">
        <f t="shared" si="117"/>
        <v>42360.835370370369</v>
      </c>
      <c r="T951" s="8">
        <f t="shared" si="114"/>
        <v>42420.835370370369</v>
      </c>
      <c r="U951" s="7">
        <f t="shared" si="118"/>
        <v>60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113"/>
        <v>28.04</v>
      </c>
      <c r="P952" s="7">
        <f t="shared" si="121"/>
        <v>58.416666666666664</v>
      </c>
      <c r="Q952" s="9" t="str">
        <f t="shared" si="115"/>
        <v>technology</v>
      </c>
      <c r="R952" s="10" t="str">
        <f t="shared" si="116"/>
        <v>wearables</v>
      </c>
      <c r="S952" s="8">
        <f t="shared" si="117"/>
        <v>42356.54237268518</v>
      </c>
      <c r="T952" s="8">
        <f t="shared" si="114"/>
        <v>42386.54237268518</v>
      </c>
      <c r="U952" s="7">
        <f t="shared" si="118"/>
        <v>30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113"/>
        <v>38.39</v>
      </c>
      <c r="P953" s="7">
        <f t="shared" si="121"/>
        <v>158.63636363636363</v>
      </c>
      <c r="Q953" s="9" t="str">
        <f t="shared" si="115"/>
        <v>technology</v>
      </c>
      <c r="R953" s="10" t="str">
        <f t="shared" si="116"/>
        <v>wearables</v>
      </c>
      <c r="S953" s="8">
        <f t="shared" si="117"/>
        <v>42480.445277777777</v>
      </c>
      <c r="T953" s="8">
        <f t="shared" si="114"/>
        <v>42525.445277777777</v>
      </c>
      <c r="U953" s="7">
        <f t="shared" si="118"/>
        <v>45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113"/>
        <v>39.942857142857143</v>
      </c>
      <c r="P954" s="7">
        <f t="shared" si="121"/>
        <v>99.857142857142861</v>
      </c>
      <c r="Q954" s="9" t="str">
        <f t="shared" si="115"/>
        <v>technology</v>
      </c>
      <c r="R954" s="10" t="str">
        <f t="shared" si="116"/>
        <v>wearables</v>
      </c>
      <c r="S954" s="8">
        <f t="shared" si="117"/>
        <v>42662.405231481483</v>
      </c>
      <c r="T954" s="8">
        <f t="shared" si="114"/>
        <v>42692.44689814814</v>
      </c>
      <c r="U954" s="7">
        <f t="shared" si="118"/>
        <v>30.041666666656965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113"/>
        <v>0.84</v>
      </c>
      <c r="P955" s="7">
        <f t="shared" si="121"/>
        <v>25.2</v>
      </c>
      <c r="Q955" s="9" t="str">
        <f t="shared" si="115"/>
        <v>technology</v>
      </c>
      <c r="R955" s="10" t="str">
        <f t="shared" si="116"/>
        <v>wearables</v>
      </c>
      <c r="S955" s="8">
        <f t="shared" si="117"/>
        <v>41998.956006944441</v>
      </c>
      <c r="T955" s="8">
        <f t="shared" si="114"/>
        <v>42028.956006944441</v>
      </c>
      <c r="U955" s="7">
        <f t="shared" si="118"/>
        <v>30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113"/>
        <v>43.406666666666666</v>
      </c>
      <c r="P956" s="7">
        <f t="shared" si="121"/>
        <v>89.191780821917803</v>
      </c>
      <c r="Q956" s="9" t="str">
        <f t="shared" si="115"/>
        <v>technology</v>
      </c>
      <c r="R956" s="10" t="str">
        <f t="shared" si="116"/>
        <v>wearables</v>
      </c>
      <c r="S956" s="8">
        <f t="shared" si="117"/>
        <v>42194.625451388885</v>
      </c>
      <c r="T956" s="8">
        <f t="shared" si="114"/>
        <v>42236.625451388885</v>
      </c>
      <c r="U956" s="7">
        <f t="shared" si="118"/>
        <v>42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113"/>
        <v>5.6613333333333333</v>
      </c>
      <c r="P957" s="7">
        <f t="shared" si="121"/>
        <v>182.6236559139785</v>
      </c>
      <c r="Q957" s="9" t="str">
        <f t="shared" si="115"/>
        <v>technology</v>
      </c>
      <c r="R957" s="10" t="str">
        <f t="shared" si="116"/>
        <v>wearables</v>
      </c>
      <c r="S957" s="8">
        <f t="shared" si="117"/>
        <v>42586.086805555555</v>
      </c>
      <c r="T957" s="8">
        <f t="shared" si="114"/>
        <v>42626.086805555555</v>
      </c>
      <c r="U957" s="7">
        <f t="shared" si="118"/>
        <v>40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113"/>
        <v>1.722</v>
      </c>
      <c r="P958" s="7">
        <f t="shared" si="121"/>
        <v>50.647058823529413</v>
      </c>
      <c r="Q958" s="9" t="str">
        <f t="shared" si="115"/>
        <v>technology</v>
      </c>
      <c r="R958" s="10" t="str">
        <f t="shared" si="116"/>
        <v>wearables</v>
      </c>
      <c r="S958" s="8">
        <f t="shared" si="117"/>
        <v>42060.705543981479</v>
      </c>
      <c r="T958" s="8">
        <f t="shared" si="114"/>
        <v>42120.663877314808</v>
      </c>
      <c r="U958" s="7">
        <f t="shared" si="118"/>
        <v>59.958333333328483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113"/>
        <v>1.9416666666666667</v>
      </c>
      <c r="P959" s="7">
        <f t="shared" si="121"/>
        <v>33.285714285714285</v>
      </c>
      <c r="Q959" s="9" t="str">
        <f t="shared" si="115"/>
        <v>technology</v>
      </c>
      <c r="R959" s="10" t="str">
        <f t="shared" si="116"/>
        <v>wearables</v>
      </c>
      <c r="S959" s="8">
        <f t="shared" si="117"/>
        <v>42660.344131944446</v>
      </c>
      <c r="T959" s="8">
        <f t="shared" si="114"/>
        <v>42691.385798611103</v>
      </c>
      <c r="U959" s="7">
        <f t="shared" si="118"/>
        <v>31.041666666656965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113"/>
        <v>11.328275684711329</v>
      </c>
      <c r="P960" s="7">
        <f t="shared" si="121"/>
        <v>51.823529411764703</v>
      </c>
      <c r="Q960" s="9" t="str">
        <f t="shared" si="115"/>
        <v>technology</v>
      </c>
      <c r="R960" s="10" t="str">
        <f t="shared" si="116"/>
        <v>wearables</v>
      </c>
      <c r="S960" s="8">
        <f t="shared" si="117"/>
        <v>42082.594479166662</v>
      </c>
      <c r="T960" s="8">
        <f t="shared" si="114"/>
        <v>42103.999305555553</v>
      </c>
      <c r="U960" s="7">
        <f t="shared" si="118"/>
        <v>21.404826388890797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113"/>
        <v>38.86</v>
      </c>
      <c r="P961" s="7">
        <f t="shared" si="121"/>
        <v>113.62573099415205</v>
      </c>
      <c r="Q961" s="9" t="str">
        <f t="shared" si="115"/>
        <v>technology</v>
      </c>
      <c r="R961" s="10" t="str">
        <f t="shared" si="116"/>
        <v>wearables</v>
      </c>
      <c r="S961" s="8">
        <f t="shared" si="117"/>
        <v>41992.96603009259</v>
      </c>
      <c r="T961" s="8">
        <f t="shared" si="114"/>
        <v>42022.96603009259</v>
      </c>
      <c r="U961" s="7">
        <f t="shared" si="118"/>
        <v>30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122">E962*100/D962</f>
        <v>46.100628930817614</v>
      </c>
      <c r="P962" s="7">
        <f t="shared" si="121"/>
        <v>136.46276595744681</v>
      </c>
      <c r="Q962" s="9" t="str">
        <f t="shared" si="115"/>
        <v>technology</v>
      </c>
      <c r="R962" s="10" t="str">
        <f t="shared" si="116"/>
        <v>wearables</v>
      </c>
      <c r="S962" s="8">
        <f t="shared" si="117"/>
        <v>42766.41846064815</v>
      </c>
      <c r="T962" s="8">
        <f t="shared" ref="T962:T1025" si="123">(I962/86400)+25569+(-5/24)</f>
        <v>42808.376793981479</v>
      </c>
      <c r="U962" s="7">
        <f t="shared" si="118"/>
        <v>41.958333333328483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122"/>
        <v>42.188421052631575</v>
      </c>
      <c r="P963" s="7">
        <f t="shared" si="121"/>
        <v>364.35454545454547</v>
      </c>
      <c r="Q963" s="9" t="str">
        <f t="shared" ref="Q963:Q1026" si="124">LEFT(N963, SEARCH("/",N963,1)-1)</f>
        <v>technology</v>
      </c>
      <c r="R963" s="10" t="str">
        <f t="shared" ref="R963:R1026" si="125">RIGHT(N963,LEN(N963)-FIND("/",N963))</f>
        <v>wearables</v>
      </c>
      <c r="S963" s="8">
        <f t="shared" ref="S963:S1026" si="126">(J963/86400)+25569+(-5/24)</f>
        <v>42740.485358796293</v>
      </c>
      <c r="T963" s="8">
        <f t="shared" si="123"/>
        <v>42786.583333333336</v>
      </c>
      <c r="U963" s="7">
        <f t="shared" ref="U963:U1026" si="127">T963-S963</f>
        <v>46.097974537042319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122"/>
        <v>28.48</v>
      </c>
      <c r="P964" s="7">
        <f t="shared" si="121"/>
        <v>19.243243243243242</v>
      </c>
      <c r="Q964" s="9" t="str">
        <f t="shared" si="124"/>
        <v>technology</v>
      </c>
      <c r="R964" s="10" t="str">
        <f t="shared" si="125"/>
        <v>wearables</v>
      </c>
      <c r="S964" s="8">
        <f t="shared" si="126"/>
        <v>42373.504085648143</v>
      </c>
      <c r="T964" s="8">
        <f t="shared" si="123"/>
        <v>42411.504085648143</v>
      </c>
      <c r="U964" s="7">
        <f t="shared" si="127"/>
        <v>38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122"/>
        <v>1.0771428571428572</v>
      </c>
      <c r="P965" s="7">
        <f t="shared" si="121"/>
        <v>41.888888888888886</v>
      </c>
      <c r="Q965" s="9" t="str">
        <f t="shared" si="124"/>
        <v>technology</v>
      </c>
      <c r="R965" s="10" t="str">
        <f t="shared" si="125"/>
        <v>wearables</v>
      </c>
      <c r="S965" s="8">
        <f t="shared" si="126"/>
        <v>42625.427303240744</v>
      </c>
      <c r="T965" s="8">
        <f t="shared" si="123"/>
        <v>42660.427303240744</v>
      </c>
      <c r="U965" s="7">
        <f t="shared" si="127"/>
        <v>35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122"/>
        <v>0.79909090909090907</v>
      </c>
      <c r="P966" s="7">
        <f t="shared" si="121"/>
        <v>30.310344827586206</v>
      </c>
      <c r="Q966" s="9" t="str">
        <f t="shared" si="124"/>
        <v>technology</v>
      </c>
      <c r="R966" s="10" t="str">
        <f t="shared" si="125"/>
        <v>wearables</v>
      </c>
      <c r="S966" s="8">
        <f t="shared" si="126"/>
        <v>42208.420358796291</v>
      </c>
      <c r="T966" s="8">
        <f t="shared" si="123"/>
        <v>42248.420358796291</v>
      </c>
      <c r="U966" s="7">
        <f t="shared" si="127"/>
        <v>40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122"/>
        <v>1.1919999999999999</v>
      </c>
      <c r="P967" s="7">
        <f t="shared" si="121"/>
        <v>49.666666666666664</v>
      </c>
      <c r="Q967" s="9" t="str">
        <f t="shared" si="124"/>
        <v>technology</v>
      </c>
      <c r="R967" s="10" t="str">
        <f t="shared" si="125"/>
        <v>wearables</v>
      </c>
      <c r="S967" s="8">
        <f t="shared" si="126"/>
        <v>42636.808402777773</v>
      </c>
      <c r="T967" s="8">
        <f t="shared" si="123"/>
        <v>42668.957638888889</v>
      </c>
      <c r="U967" s="7">
        <f t="shared" si="127"/>
        <v>32.149236111115897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122"/>
        <v>14.8</v>
      </c>
      <c r="P968" s="7">
        <f t="shared" si="121"/>
        <v>59.2</v>
      </c>
      <c r="Q968" s="9" t="str">
        <f t="shared" si="124"/>
        <v>technology</v>
      </c>
      <c r="R968" s="10" t="str">
        <f t="shared" si="125"/>
        <v>wearables</v>
      </c>
      <c r="S968" s="8">
        <f t="shared" si="126"/>
        <v>42619.427453703705</v>
      </c>
      <c r="T968" s="8">
        <f t="shared" si="123"/>
        <v>42649.427453703705</v>
      </c>
      <c r="U968" s="7">
        <f t="shared" si="127"/>
        <v>30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122"/>
        <v>17.809999999999999</v>
      </c>
      <c r="P969" s="7">
        <f t="shared" si="121"/>
        <v>43.97530864197531</v>
      </c>
      <c r="Q969" s="9" t="str">
        <f t="shared" si="124"/>
        <v>technology</v>
      </c>
      <c r="R969" s="10" t="str">
        <f t="shared" si="125"/>
        <v>wearables</v>
      </c>
      <c r="S969" s="8">
        <f t="shared" si="126"/>
        <v>42422.045995370368</v>
      </c>
      <c r="T969" s="8">
        <f t="shared" si="123"/>
        <v>42482.004328703704</v>
      </c>
      <c r="U969" s="7">
        <f t="shared" si="127"/>
        <v>59.958333333335759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122"/>
        <v>1.325</v>
      </c>
      <c r="P970" s="7">
        <f t="shared" si="121"/>
        <v>26.5</v>
      </c>
      <c r="Q970" s="9" t="str">
        <f t="shared" si="124"/>
        <v>technology</v>
      </c>
      <c r="R970" s="10" t="str">
        <f t="shared" si="125"/>
        <v>wearables</v>
      </c>
      <c r="S970" s="8">
        <f t="shared" si="126"/>
        <v>41836.639282407406</v>
      </c>
      <c r="T970" s="8">
        <f t="shared" si="123"/>
        <v>41866.639282407406</v>
      </c>
      <c r="U970" s="7">
        <f t="shared" si="127"/>
        <v>30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122"/>
        <v>46.666666666666664</v>
      </c>
      <c r="P971" s="7">
        <f t="shared" si="121"/>
        <v>1272.7272727272727</v>
      </c>
      <c r="Q971" s="9" t="str">
        <f t="shared" si="124"/>
        <v>technology</v>
      </c>
      <c r="R971" s="10" t="str">
        <f t="shared" si="125"/>
        <v>wearables</v>
      </c>
      <c r="S971" s="8">
        <f t="shared" si="126"/>
        <v>42742.094988425924</v>
      </c>
      <c r="T971" s="8">
        <f t="shared" si="123"/>
        <v>42775.094988425924</v>
      </c>
      <c r="U971" s="7">
        <f t="shared" si="127"/>
        <v>33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122"/>
        <v>45.92</v>
      </c>
      <c r="P972" s="7">
        <f t="shared" si="121"/>
        <v>164</v>
      </c>
      <c r="Q972" s="9" t="str">
        <f t="shared" si="124"/>
        <v>technology</v>
      </c>
      <c r="R972" s="10" t="str">
        <f t="shared" si="125"/>
        <v>wearables</v>
      </c>
      <c r="S972" s="8">
        <f t="shared" si="126"/>
        <v>42721.012187499997</v>
      </c>
      <c r="T972" s="8">
        <f t="shared" si="123"/>
        <v>42757.999305555553</v>
      </c>
      <c r="U972" s="7">
        <f t="shared" si="127"/>
        <v>36.987118055556493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122"/>
        <v>0.22600000000000001</v>
      </c>
      <c r="P973" s="7">
        <f t="shared" si="121"/>
        <v>45.2</v>
      </c>
      <c r="Q973" s="9" t="str">
        <f t="shared" si="124"/>
        <v>technology</v>
      </c>
      <c r="R973" s="10" t="str">
        <f t="shared" si="125"/>
        <v>wearables</v>
      </c>
      <c r="S973" s="8">
        <f t="shared" si="126"/>
        <v>42111.500694444439</v>
      </c>
      <c r="T973" s="8">
        <f t="shared" si="123"/>
        <v>42156.500694444439</v>
      </c>
      <c r="U973" s="7">
        <f t="shared" si="127"/>
        <v>45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122"/>
        <v>34.625</v>
      </c>
      <c r="P974" s="7">
        <f t="shared" si="121"/>
        <v>153.88888888888889</v>
      </c>
      <c r="Q974" s="9" t="str">
        <f t="shared" si="124"/>
        <v>technology</v>
      </c>
      <c r="R974" s="10" t="str">
        <f t="shared" si="125"/>
        <v>wearables</v>
      </c>
      <c r="S974" s="8">
        <f t="shared" si="126"/>
        <v>41856.657384259255</v>
      </c>
      <c r="T974" s="8">
        <f t="shared" si="123"/>
        <v>41886.082638888889</v>
      </c>
      <c r="U974" s="7">
        <f t="shared" si="127"/>
        <v>29.425254629633855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122"/>
        <v>2.0550000000000002</v>
      </c>
      <c r="P975" s="7">
        <f t="shared" si="121"/>
        <v>51.375</v>
      </c>
      <c r="Q975" s="9" t="str">
        <f t="shared" si="124"/>
        <v>technology</v>
      </c>
      <c r="R975" s="10" t="str">
        <f t="shared" si="125"/>
        <v>wearables</v>
      </c>
      <c r="S975" s="8">
        <f t="shared" si="126"/>
        <v>42256.806631944441</v>
      </c>
      <c r="T975" s="8">
        <f t="shared" si="123"/>
        <v>42316.848298611112</v>
      </c>
      <c r="U975" s="7">
        <f t="shared" si="127"/>
        <v>60.041666666671517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122"/>
        <v>0.56000000000000005</v>
      </c>
      <c r="P976" s="7">
        <f t="shared" si="121"/>
        <v>93.333333333333329</v>
      </c>
      <c r="Q976" s="9" t="str">
        <f t="shared" si="124"/>
        <v>technology</v>
      </c>
      <c r="R976" s="10" t="str">
        <f t="shared" si="125"/>
        <v>wearables</v>
      </c>
      <c r="S976" s="8">
        <f t="shared" si="126"/>
        <v>42424.541157407402</v>
      </c>
      <c r="T976" s="8">
        <f t="shared" si="123"/>
        <v>42454.499490740738</v>
      </c>
      <c r="U976" s="7">
        <f t="shared" si="127"/>
        <v>29.958333333335759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122"/>
        <v>2.6070000000000002</v>
      </c>
      <c r="P977" s="7">
        <f t="shared" si="121"/>
        <v>108.625</v>
      </c>
      <c r="Q977" s="9" t="str">
        <f t="shared" si="124"/>
        <v>technology</v>
      </c>
      <c r="R977" s="10" t="str">
        <f t="shared" si="125"/>
        <v>wearables</v>
      </c>
      <c r="S977" s="8">
        <f t="shared" si="126"/>
        <v>42489.488252314812</v>
      </c>
      <c r="T977" s="8">
        <f t="shared" si="123"/>
        <v>42549.488252314812</v>
      </c>
      <c r="U977" s="7">
        <f t="shared" si="127"/>
        <v>60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122"/>
        <v>1.9259999999999999</v>
      </c>
      <c r="P978" s="7">
        <f t="shared" si="121"/>
        <v>160.5</v>
      </c>
      <c r="Q978" s="9" t="str">
        <f t="shared" si="124"/>
        <v>technology</v>
      </c>
      <c r="R978" s="10" t="str">
        <f t="shared" si="125"/>
        <v>wearables</v>
      </c>
      <c r="S978" s="8">
        <f t="shared" si="126"/>
        <v>42184.850659722222</v>
      </c>
      <c r="T978" s="8">
        <f t="shared" si="123"/>
        <v>42229.850659722222</v>
      </c>
      <c r="U978" s="7">
        <f t="shared" si="127"/>
        <v>45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122"/>
        <v>33.666666666666664</v>
      </c>
      <c r="P979" s="7">
        <f t="shared" si="121"/>
        <v>75.75</v>
      </c>
      <c r="Q979" s="9" t="str">
        <f t="shared" si="124"/>
        <v>technology</v>
      </c>
      <c r="R979" s="10" t="str">
        <f t="shared" si="125"/>
        <v>wearables</v>
      </c>
      <c r="S979" s="8">
        <f t="shared" si="126"/>
        <v>42391.733761574076</v>
      </c>
      <c r="T979" s="8">
        <f t="shared" si="123"/>
        <v>42421.733761574076</v>
      </c>
      <c r="U979" s="7">
        <f t="shared" si="127"/>
        <v>30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122"/>
        <v>56.263267182990241</v>
      </c>
      <c r="P980" s="7">
        <f t="shared" si="121"/>
        <v>790.83739837398377</v>
      </c>
      <c r="Q980" s="9" t="str">
        <f t="shared" si="124"/>
        <v>technology</v>
      </c>
      <c r="R980" s="10" t="str">
        <f t="shared" si="125"/>
        <v>wearables</v>
      </c>
      <c r="S980" s="8">
        <f t="shared" si="126"/>
        <v>42395.100706018515</v>
      </c>
      <c r="T980" s="8">
        <f t="shared" si="123"/>
        <v>42425.100706018515</v>
      </c>
      <c r="U980" s="7">
        <f t="shared" si="127"/>
        <v>30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122"/>
        <v>82.817599999999999</v>
      </c>
      <c r="P981" s="7">
        <f t="shared" si="121"/>
        <v>301.93916666666667</v>
      </c>
      <c r="Q981" s="9" t="str">
        <f t="shared" si="124"/>
        <v>technology</v>
      </c>
      <c r="R981" s="10" t="str">
        <f t="shared" si="125"/>
        <v>wearables</v>
      </c>
      <c r="S981" s="8">
        <f t="shared" si="126"/>
        <v>42506.208657407406</v>
      </c>
      <c r="T981" s="8">
        <f t="shared" si="123"/>
        <v>42541.582638888889</v>
      </c>
      <c r="U981" s="7">
        <f t="shared" si="127"/>
        <v>35.373981481483497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122"/>
        <v>14.86</v>
      </c>
      <c r="P982" s="7">
        <f t="shared" si="121"/>
        <v>47.935483870967744</v>
      </c>
      <c r="Q982" s="9" t="str">
        <f t="shared" si="124"/>
        <v>technology</v>
      </c>
      <c r="R982" s="10" t="str">
        <f t="shared" si="125"/>
        <v>wearables</v>
      </c>
      <c r="S982" s="8">
        <f t="shared" si="126"/>
        <v>41928.695856481478</v>
      </c>
      <c r="T982" s="8">
        <f t="shared" si="123"/>
        <v>41973.737523148149</v>
      </c>
      <c r="U982" s="7">
        <f t="shared" si="127"/>
        <v>45.041666666671517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122"/>
        <v>1.2375123751237513E-2</v>
      </c>
      <c r="P983" s="7">
        <f t="shared" si="121"/>
        <v>2.75</v>
      </c>
      <c r="Q983" s="9" t="str">
        <f t="shared" si="124"/>
        <v>technology</v>
      </c>
      <c r="R983" s="10" t="str">
        <f t="shared" si="125"/>
        <v>wearables</v>
      </c>
      <c r="S983" s="8">
        <f t="shared" si="126"/>
        <v>41830.738680555551</v>
      </c>
      <c r="T983" s="8">
        <f t="shared" si="123"/>
        <v>41860.738680555551</v>
      </c>
      <c r="U983" s="7">
        <f t="shared" si="127"/>
        <v>30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122"/>
        <v>1.7142857142857144E-2</v>
      </c>
      <c r="P984" s="7">
        <f t="shared" si="121"/>
        <v>1</v>
      </c>
      <c r="Q984" s="9" t="str">
        <f t="shared" si="124"/>
        <v>technology</v>
      </c>
      <c r="R984" s="10" t="str">
        <f t="shared" si="125"/>
        <v>wearables</v>
      </c>
      <c r="S984" s="8">
        <f t="shared" si="126"/>
        <v>42615.544976851852</v>
      </c>
      <c r="T984" s="8">
        <f t="shared" si="123"/>
        <v>42645.544976851852</v>
      </c>
      <c r="U984" s="7">
        <f t="shared" si="127"/>
        <v>30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122"/>
        <v>29.506136117214712</v>
      </c>
      <c r="P985" s="7">
        <f t="shared" si="121"/>
        <v>171.79329608938548</v>
      </c>
      <c r="Q985" s="9" t="str">
        <f t="shared" si="124"/>
        <v>technology</v>
      </c>
      <c r="R985" s="10" t="str">
        <f t="shared" si="125"/>
        <v>wearables</v>
      </c>
      <c r="S985" s="8">
        <f t="shared" si="126"/>
        <v>42574.459317129622</v>
      </c>
      <c r="T985" s="8">
        <f t="shared" si="123"/>
        <v>42605.662499999999</v>
      </c>
      <c r="U985" s="7">
        <f t="shared" si="127"/>
        <v>31.203182870376622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122"/>
        <v>1.06</v>
      </c>
      <c r="P986" s="7">
        <f t="shared" si="121"/>
        <v>35.333333333333336</v>
      </c>
      <c r="Q986" s="9" t="str">
        <f t="shared" si="124"/>
        <v>technology</v>
      </c>
      <c r="R986" s="10" t="str">
        <f t="shared" si="125"/>
        <v>wearables</v>
      </c>
      <c r="S986" s="8">
        <f t="shared" si="126"/>
        <v>42060.907499999994</v>
      </c>
      <c r="T986" s="8">
        <f t="shared" si="123"/>
        <v>42090.86583333333</v>
      </c>
      <c r="U986" s="7">
        <f t="shared" si="127"/>
        <v>29.958333333335759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122"/>
        <v>6.293333333333333</v>
      </c>
      <c r="P987" s="7">
        <f t="shared" si="121"/>
        <v>82.086956521739125</v>
      </c>
      <c r="Q987" s="9" t="str">
        <f t="shared" si="124"/>
        <v>technology</v>
      </c>
      <c r="R987" s="10" t="str">
        <f t="shared" si="125"/>
        <v>wearables</v>
      </c>
      <c r="S987" s="8">
        <f t="shared" si="126"/>
        <v>42339.759375000001</v>
      </c>
      <c r="T987" s="8">
        <f t="shared" si="123"/>
        <v>42369.749999999993</v>
      </c>
      <c r="U987" s="7">
        <f t="shared" si="127"/>
        <v>29.990624999991269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122"/>
        <v>12.75</v>
      </c>
      <c r="P988" s="7">
        <f t="shared" si="121"/>
        <v>110.8695652173913</v>
      </c>
      <c r="Q988" s="9" t="str">
        <f t="shared" si="124"/>
        <v>technology</v>
      </c>
      <c r="R988" s="10" t="str">
        <f t="shared" si="125"/>
        <v>wearables</v>
      </c>
      <c r="S988" s="8">
        <f t="shared" si="126"/>
        <v>42324.559027777774</v>
      </c>
      <c r="T988" s="8">
        <f t="shared" si="123"/>
        <v>42378.791666666664</v>
      </c>
      <c r="U988" s="7">
        <f t="shared" si="127"/>
        <v>54.232638888890506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122"/>
        <v>13.22</v>
      </c>
      <c r="P989" s="7">
        <f t="shared" si="121"/>
        <v>161.21951219512195</v>
      </c>
      <c r="Q989" s="9" t="str">
        <f t="shared" si="124"/>
        <v>technology</v>
      </c>
      <c r="R989" s="10" t="str">
        <f t="shared" si="125"/>
        <v>wearables</v>
      </c>
      <c r="S989" s="8">
        <f t="shared" si="126"/>
        <v>41773.086226851847</v>
      </c>
      <c r="T989" s="8">
        <f t="shared" si="123"/>
        <v>41813.086226851847</v>
      </c>
      <c r="U989" s="7">
        <f t="shared" si="127"/>
        <v>40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122"/>
        <v>0</v>
      </c>
      <c r="P990" s="7">
        <f>IF(L990&gt;0, E990/L990,0)</f>
        <v>0</v>
      </c>
      <c r="Q990" s="9" t="str">
        <f t="shared" si="124"/>
        <v>technology</v>
      </c>
      <c r="R990" s="10" t="str">
        <f t="shared" si="125"/>
        <v>wearables</v>
      </c>
      <c r="S990" s="8">
        <f t="shared" si="126"/>
        <v>42614.148437499993</v>
      </c>
      <c r="T990" s="8">
        <f t="shared" si="123"/>
        <v>42644.148437499993</v>
      </c>
      <c r="U990" s="7">
        <f t="shared" si="127"/>
        <v>30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122"/>
        <v>16.77</v>
      </c>
      <c r="P991" s="7">
        <f t="shared" ref="P991:P1022" si="128">E991/L991</f>
        <v>52.40625</v>
      </c>
      <c r="Q991" s="9" t="str">
        <f t="shared" si="124"/>
        <v>technology</v>
      </c>
      <c r="R991" s="10" t="str">
        <f t="shared" si="125"/>
        <v>wearables</v>
      </c>
      <c r="S991" s="8">
        <f t="shared" si="126"/>
        <v>42611.725636574069</v>
      </c>
      <c r="T991" s="8">
        <f t="shared" si="123"/>
        <v>42641.725636574069</v>
      </c>
      <c r="U991" s="7">
        <f t="shared" si="127"/>
        <v>30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122"/>
        <v>0.104</v>
      </c>
      <c r="P992" s="7">
        <f t="shared" si="128"/>
        <v>13</v>
      </c>
      <c r="Q992" s="9" t="str">
        <f t="shared" si="124"/>
        <v>technology</v>
      </c>
      <c r="R992" s="10" t="str">
        <f t="shared" si="125"/>
        <v>wearables</v>
      </c>
      <c r="S992" s="8">
        <f t="shared" si="126"/>
        <v>41855.575972222221</v>
      </c>
      <c r="T992" s="8">
        <f t="shared" si="123"/>
        <v>41885.575972222221</v>
      </c>
      <c r="U992" s="7">
        <f t="shared" si="127"/>
        <v>30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122"/>
        <v>4.24</v>
      </c>
      <c r="P993" s="7">
        <f t="shared" si="128"/>
        <v>30.285714285714285</v>
      </c>
      <c r="Q993" s="9" t="str">
        <f t="shared" si="124"/>
        <v>technology</v>
      </c>
      <c r="R993" s="10" t="str">
        <f t="shared" si="125"/>
        <v>wearables</v>
      </c>
      <c r="S993" s="8">
        <f t="shared" si="126"/>
        <v>42538.548472222225</v>
      </c>
      <c r="T993" s="8">
        <f t="shared" si="123"/>
        <v>42563.57708333333</v>
      </c>
      <c r="U993" s="7">
        <f t="shared" si="127"/>
        <v>25.02861111110542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122"/>
        <v>0.46700000000000003</v>
      </c>
      <c r="P994" s="7">
        <f t="shared" si="128"/>
        <v>116.75</v>
      </c>
      <c r="Q994" s="9" t="str">
        <f t="shared" si="124"/>
        <v>technology</v>
      </c>
      <c r="R994" s="10" t="str">
        <f t="shared" si="125"/>
        <v>wearables</v>
      </c>
      <c r="S994" s="8">
        <f t="shared" si="126"/>
        <v>42437.71665509259</v>
      </c>
      <c r="T994" s="8">
        <f t="shared" si="123"/>
        <v>42497.674988425926</v>
      </c>
      <c r="U994" s="7">
        <f t="shared" si="127"/>
        <v>59.958333333335759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122"/>
        <v>25.087142857142858</v>
      </c>
      <c r="P995" s="7">
        <f t="shared" si="128"/>
        <v>89.59693877551021</v>
      </c>
      <c r="Q995" s="9" t="str">
        <f t="shared" si="124"/>
        <v>technology</v>
      </c>
      <c r="R995" s="10" t="str">
        <f t="shared" si="125"/>
        <v>wearables</v>
      </c>
      <c r="S995" s="8">
        <f t="shared" si="126"/>
        <v>42652.756574074076</v>
      </c>
      <c r="T995" s="8">
        <f t="shared" si="123"/>
        <v>42685.999999999993</v>
      </c>
      <c r="U995" s="7">
        <f t="shared" si="127"/>
        <v>33.243425925917109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122"/>
        <v>2.3344999999999998</v>
      </c>
      <c r="P996" s="7">
        <f t="shared" si="128"/>
        <v>424.45454545454544</v>
      </c>
      <c r="Q996" s="9" t="str">
        <f t="shared" si="124"/>
        <v>technology</v>
      </c>
      <c r="R996" s="10" t="str">
        <f t="shared" si="125"/>
        <v>wearables</v>
      </c>
      <c r="S996" s="8">
        <f t="shared" si="126"/>
        <v>41921.054745370369</v>
      </c>
      <c r="T996" s="8">
        <f t="shared" si="123"/>
        <v>41973.749305555553</v>
      </c>
      <c r="U996" s="7">
        <f t="shared" si="127"/>
        <v>52.694560185183946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122"/>
        <v>7.26</v>
      </c>
      <c r="P997" s="7">
        <f t="shared" si="128"/>
        <v>80.666666666666671</v>
      </c>
      <c r="Q997" s="9" t="str">
        <f t="shared" si="124"/>
        <v>technology</v>
      </c>
      <c r="R997" s="10" t="str">
        <f t="shared" si="125"/>
        <v>wearables</v>
      </c>
      <c r="S997" s="8">
        <f t="shared" si="126"/>
        <v>41947.732407407406</v>
      </c>
      <c r="T997" s="8">
        <f t="shared" si="123"/>
        <v>41972.458333333336</v>
      </c>
      <c r="U997" s="7">
        <f t="shared" si="127"/>
        <v>24.725925925929914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122"/>
        <v>1.625</v>
      </c>
      <c r="P998" s="7">
        <f t="shared" si="128"/>
        <v>13</v>
      </c>
      <c r="Q998" s="9" t="str">
        <f t="shared" si="124"/>
        <v>technology</v>
      </c>
      <c r="R998" s="10" t="str">
        <f t="shared" si="125"/>
        <v>wearables</v>
      </c>
      <c r="S998" s="8">
        <f t="shared" si="126"/>
        <v>41817.658101851848</v>
      </c>
      <c r="T998" s="8">
        <f t="shared" si="123"/>
        <v>41847.435416666667</v>
      </c>
      <c r="U998" s="7">
        <f t="shared" si="127"/>
        <v>29.777314814818965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122"/>
        <v>1.3</v>
      </c>
      <c r="P999" s="7">
        <f t="shared" si="128"/>
        <v>8.125</v>
      </c>
      <c r="Q999" s="9" t="str">
        <f t="shared" si="124"/>
        <v>technology</v>
      </c>
      <c r="R999" s="10" t="str">
        <f t="shared" si="125"/>
        <v>wearables</v>
      </c>
      <c r="S999" s="8">
        <f t="shared" si="126"/>
        <v>41940.894641203704</v>
      </c>
      <c r="T999" s="8">
        <f t="shared" si="123"/>
        <v>41970.936307870368</v>
      </c>
      <c r="U999" s="7">
        <f t="shared" si="127"/>
        <v>30.041666666664241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122"/>
        <v>58.55833333333333</v>
      </c>
      <c r="P1000" s="7">
        <f t="shared" si="128"/>
        <v>153.42794759825327</v>
      </c>
      <c r="Q1000" s="9" t="str">
        <f t="shared" si="124"/>
        <v>technology</v>
      </c>
      <c r="R1000" s="10" t="str">
        <f t="shared" si="125"/>
        <v>wearables</v>
      </c>
      <c r="S1000" s="8">
        <f t="shared" si="126"/>
        <v>42281.960659722223</v>
      </c>
      <c r="T1000" s="8">
        <f t="shared" si="123"/>
        <v>42327.002326388887</v>
      </c>
      <c r="U1000" s="7">
        <f t="shared" si="127"/>
        <v>45.041666666664241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122"/>
        <v>7.7886666666666668</v>
      </c>
      <c r="P1001" s="7">
        <f t="shared" si="128"/>
        <v>292.07499999999999</v>
      </c>
      <c r="Q1001" s="9" t="str">
        <f t="shared" si="124"/>
        <v>technology</v>
      </c>
      <c r="R1001" s="10" t="str">
        <f t="shared" si="125"/>
        <v>wearables</v>
      </c>
      <c r="S1001" s="8">
        <f t="shared" si="126"/>
        <v>41926.091319444444</v>
      </c>
      <c r="T1001" s="8">
        <f t="shared" si="123"/>
        <v>41956.126388888886</v>
      </c>
      <c r="U1001" s="7">
        <f t="shared" si="127"/>
        <v>30.035069444442343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122"/>
        <v>2.2157147647256061</v>
      </c>
      <c r="P1002" s="7">
        <f t="shared" si="128"/>
        <v>3304</v>
      </c>
      <c r="Q1002" s="9" t="str">
        <f t="shared" si="124"/>
        <v>technology</v>
      </c>
      <c r="R1002" s="10" t="str">
        <f t="shared" si="125"/>
        <v>wearables</v>
      </c>
      <c r="S1002" s="8">
        <f t="shared" si="126"/>
        <v>42748.851388888885</v>
      </c>
      <c r="T1002" s="8">
        <f t="shared" si="123"/>
        <v>42808.80972222222</v>
      </c>
      <c r="U1002" s="7">
        <f t="shared" si="127"/>
        <v>59.958333333335759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122"/>
        <v>104</v>
      </c>
      <c r="P1003" s="7">
        <f t="shared" si="128"/>
        <v>1300</v>
      </c>
      <c r="Q1003" s="9" t="str">
        <f t="shared" si="124"/>
        <v>technology</v>
      </c>
      <c r="R1003" s="10" t="str">
        <f t="shared" si="125"/>
        <v>wearables</v>
      </c>
      <c r="S1003" s="8">
        <f t="shared" si="126"/>
        <v>42720.511724537035</v>
      </c>
      <c r="T1003" s="8">
        <f t="shared" si="123"/>
        <v>42765.511724537035</v>
      </c>
      <c r="U1003" s="7">
        <f t="shared" si="127"/>
        <v>45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122"/>
        <v>29.602960296029604</v>
      </c>
      <c r="P1004" s="7">
        <f t="shared" si="128"/>
        <v>134.54545454545453</v>
      </c>
      <c r="Q1004" s="9" t="str">
        <f t="shared" si="124"/>
        <v>technology</v>
      </c>
      <c r="R1004" s="10" t="str">
        <f t="shared" si="125"/>
        <v>wearables</v>
      </c>
      <c r="S1004" s="8">
        <f t="shared" si="126"/>
        <v>42325.475856481477</v>
      </c>
      <c r="T1004" s="8">
        <f t="shared" si="123"/>
        <v>42355.040972222218</v>
      </c>
      <c r="U1004" s="7">
        <f t="shared" si="127"/>
        <v>29.565115740741021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122"/>
        <v>16.055</v>
      </c>
      <c r="P1005" s="7">
        <f t="shared" si="128"/>
        <v>214.06666666666666</v>
      </c>
      <c r="Q1005" s="9" t="str">
        <f t="shared" si="124"/>
        <v>technology</v>
      </c>
      <c r="R1005" s="10" t="str">
        <f t="shared" si="125"/>
        <v>wearables</v>
      </c>
      <c r="S1005" s="8">
        <f t="shared" si="126"/>
        <v>42780.500706018516</v>
      </c>
      <c r="T1005" s="8">
        <f t="shared" si="123"/>
        <v>42810.459039351852</v>
      </c>
      <c r="U1005" s="7">
        <f t="shared" si="127"/>
        <v>29.958333333335759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122"/>
        <v>82.207999999999998</v>
      </c>
      <c r="P1006" s="7">
        <f t="shared" si="128"/>
        <v>216.33684210526314</v>
      </c>
      <c r="Q1006" s="9" t="str">
        <f t="shared" si="124"/>
        <v>technology</v>
      </c>
      <c r="R1006" s="10" t="str">
        <f t="shared" si="125"/>
        <v>wearables</v>
      </c>
      <c r="S1006" s="8">
        <f t="shared" si="126"/>
        <v>42388.5003125</v>
      </c>
      <c r="T1006" s="8">
        <f t="shared" si="123"/>
        <v>42418.5003125</v>
      </c>
      <c r="U1006" s="7">
        <f t="shared" si="127"/>
        <v>30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122"/>
        <v>75.051000000000002</v>
      </c>
      <c r="P1007" s="7">
        <f t="shared" si="128"/>
        <v>932.31055900621118</v>
      </c>
      <c r="Q1007" s="9" t="str">
        <f t="shared" si="124"/>
        <v>technology</v>
      </c>
      <c r="R1007" s="10" t="str">
        <f t="shared" si="125"/>
        <v>wearables</v>
      </c>
      <c r="S1007" s="8">
        <f t="shared" si="126"/>
        <v>42276.41646990741</v>
      </c>
      <c r="T1007" s="8">
        <f t="shared" si="123"/>
        <v>42307.41646990741</v>
      </c>
      <c r="U1007" s="7">
        <f t="shared" si="127"/>
        <v>31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122"/>
        <v>5.85</v>
      </c>
      <c r="P1008" s="7">
        <f t="shared" si="128"/>
        <v>29.25</v>
      </c>
      <c r="Q1008" s="9" t="str">
        <f t="shared" si="124"/>
        <v>technology</v>
      </c>
      <c r="R1008" s="10" t="str">
        <f t="shared" si="125"/>
        <v>wearables</v>
      </c>
      <c r="S1008" s="8">
        <f t="shared" si="126"/>
        <v>41976.83185185185</v>
      </c>
      <c r="T1008" s="8">
        <f t="shared" si="123"/>
        <v>41985.09097222222</v>
      </c>
      <c r="U1008" s="7">
        <f t="shared" si="127"/>
        <v>8.2591203703705105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122"/>
        <v>44.32</v>
      </c>
      <c r="P1009" s="7">
        <f t="shared" si="128"/>
        <v>174.94736842105263</v>
      </c>
      <c r="Q1009" s="9" t="str">
        <f t="shared" si="124"/>
        <v>technology</v>
      </c>
      <c r="R1009" s="10" t="str">
        <f t="shared" si="125"/>
        <v>wearables</v>
      </c>
      <c r="S1009" s="8">
        <f t="shared" si="126"/>
        <v>42676.3752662037</v>
      </c>
      <c r="T1009" s="8">
        <f t="shared" si="123"/>
        <v>42718.416932870365</v>
      </c>
      <c r="U1009" s="7">
        <f t="shared" si="127"/>
        <v>42.041666666664241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122"/>
        <v>0.26737967914438504</v>
      </c>
      <c r="P1010" s="7">
        <f t="shared" si="128"/>
        <v>250</v>
      </c>
      <c r="Q1010" s="9" t="str">
        <f t="shared" si="124"/>
        <v>technology</v>
      </c>
      <c r="R1010" s="10" t="str">
        <f t="shared" si="125"/>
        <v>wearables</v>
      </c>
      <c r="S1010" s="8">
        <f t="shared" si="126"/>
        <v>42702.600868055553</v>
      </c>
      <c r="T1010" s="8">
        <f t="shared" si="123"/>
        <v>42732.600868055553</v>
      </c>
      <c r="U1010" s="7">
        <f t="shared" si="127"/>
        <v>30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122"/>
        <v>13.13</v>
      </c>
      <c r="P1011" s="7">
        <f t="shared" si="128"/>
        <v>65</v>
      </c>
      <c r="Q1011" s="9" t="str">
        <f t="shared" si="124"/>
        <v>technology</v>
      </c>
      <c r="R1011" s="10" t="str">
        <f t="shared" si="125"/>
        <v>wearables</v>
      </c>
      <c r="S1011" s="8">
        <f t="shared" si="126"/>
        <v>42510.396365740737</v>
      </c>
      <c r="T1011" s="8">
        <f t="shared" si="123"/>
        <v>42540.396365740737</v>
      </c>
      <c r="U1011" s="7">
        <f t="shared" si="127"/>
        <v>30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122"/>
        <v>0.19088937093275488</v>
      </c>
      <c r="P1012" s="7">
        <f t="shared" si="128"/>
        <v>55</v>
      </c>
      <c r="Q1012" s="9" t="str">
        <f t="shared" si="124"/>
        <v>technology</v>
      </c>
      <c r="R1012" s="10" t="str">
        <f t="shared" si="125"/>
        <v>wearables</v>
      </c>
      <c r="S1012" s="8">
        <f t="shared" si="126"/>
        <v>42561.621087962958</v>
      </c>
      <c r="T1012" s="8">
        <f t="shared" si="123"/>
        <v>42617.915972222218</v>
      </c>
      <c r="U1012" s="7">
        <f t="shared" si="127"/>
        <v>56.294884259259561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122"/>
        <v>0.375</v>
      </c>
      <c r="P1013" s="7">
        <f t="shared" si="128"/>
        <v>75</v>
      </c>
      <c r="Q1013" s="9" t="str">
        <f t="shared" si="124"/>
        <v>technology</v>
      </c>
      <c r="R1013" s="10" t="str">
        <f t="shared" si="125"/>
        <v>wearables</v>
      </c>
      <c r="S1013" s="8">
        <f t="shared" si="126"/>
        <v>41946.689756944441</v>
      </c>
      <c r="T1013" s="8">
        <f t="shared" si="123"/>
        <v>41991.689756944441</v>
      </c>
      <c r="U1013" s="7">
        <f t="shared" si="127"/>
        <v>45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122"/>
        <v>21535.021000000001</v>
      </c>
      <c r="P1014" s="7">
        <f t="shared" si="128"/>
        <v>1389.3561935483872</v>
      </c>
      <c r="Q1014" s="9" t="str">
        <f t="shared" si="124"/>
        <v>technology</v>
      </c>
      <c r="R1014" s="10" t="str">
        <f t="shared" si="125"/>
        <v>wearables</v>
      </c>
      <c r="S1014" s="8">
        <f t="shared" si="126"/>
        <v>42714.232083333329</v>
      </c>
      <c r="T1014" s="8">
        <f t="shared" si="123"/>
        <v>42759.232083333329</v>
      </c>
      <c r="U1014" s="7">
        <f t="shared" si="127"/>
        <v>45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122"/>
        <v>34.527999999999999</v>
      </c>
      <c r="P1015" s="7">
        <f t="shared" si="128"/>
        <v>95.911111111111111</v>
      </c>
      <c r="Q1015" s="9" t="str">
        <f t="shared" si="124"/>
        <v>technology</v>
      </c>
      <c r="R1015" s="10" t="str">
        <f t="shared" si="125"/>
        <v>wearables</v>
      </c>
      <c r="S1015" s="8">
        <f t="shared" si="126"/>
        <v>42339.625648148147</v>
      </c>
      <c r="T1015" s="8">
        <f t="shared" si="123"/>
        <v>42367.624999999993</v>
      </c>
      <c r="U1015" s="7">
        <f t="shared" si="127"/>
        <v>27.999351851845859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122"/>
        <v>30.6</v>
      </c>
      <c r="P1016" s="7">
        <f t="shared" si="128"/>
        <v>191.25</v>
      </c>
      <c r="Q1016" s="9" t="str">
        <f t="shared" si="124"/>
        <v>technology</v>
      </c>
      <c r="R1016" s="10" t="str">
        <f t="shared" si="125"/>
        <v>wearables</v>
      </c>
      <c r="S1016" s="8">
        <f t="shared" si="126"/>
        <v>41954.79415509259</v>
      </c>
      <c r="T1016" s="8">
        <f t="shared" si="123"/>
        <v>42004.79415509259</v>
      </c>
      <c r="U1016" s="7">
        <f t="shared" si="127"/>
        <v>50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122"/>
        <v>2.6666666666666665</v>
      </c>
      <c r="P1017" s="7">
        <f t="shared" si="128"/>
        <v>40</v>
      </c>
      <c r="Q1017" s="9" t="str">
        <f t="shared" si="124"/>
        <v>technology</v>
      </c>
      <c r="R1017" s="10" t="str">
        <f t="shared" si="125"/>
        <v>wearables</v>
      </c>
      <c r="S1017" s="8">
        <f t="shared" si="126"/>
        <v>42303.670081018521</v>
      </c>
      <c r="T1017" s="8">
        <f t="shared" si="123"/>
        <v>42333.711747685178</v>
      </c>
      <c r="U1017" s="7">
        <f t="shared" si="127"/>
        <v>30.041666666656965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122"/>
        <v>2.8420000000000001</v>
      </c>
      <c r="P1018" s="7">
        <f t="shared" si="128"/>
        <v>74.78947368421052</v>
      </c>
      <c r="Q1018" s="9" t="str">
        <f t="shared" si="124"/>
        <v>technology</v>
      </c>
      <c r="R1018" s="10" t="str">
        <f t="shared" si="125"/>
        <v>wearables</v>
      </c>
      <c r="S1018" s="8">
        <f t="shared" si="126"/>
        <v>42421.898796296293</v>
      </c>
      <c r="T1018" s="8">
        <f t="shared" si="123"/>
        <v>42466.857129629629</v>
      </c>
      <c r="U1018" s="7">
        <f t="shared" si="127"/>
        <v>44.958333333335759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122"/>
        <v>22.878799999999998</v>
      </c>
      <c r="P1019" s="7">
        <f t="shared" si="128"/>
        <v>161.11830985915492</v>
      </c>
      <c r="Q1019" s="9" t="str">
        <f t="shared" si="124"/>
        <v>technology</v>
      </c>
      <c r="R1019" s="10" t="str">
        <f t="shared" si="125"/>
        <v>wearables</v>
      </c>
      <c r="S1019" s="8">
        <f t="shared" si="126"/>
        <v>42289.466840277775</v>
      </c>
      <c r="T1019" s="8">
        <f t="shared" si="123"/>
        <v>42329.508506944439</v>
      </c>
      <c r="U1019" s="7">
        <f t="shared" si="127"/>
        <v>40.041666666664241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122"/>
        <v>3.105</v>
      </c>
      <c r="P1020" s="7">
        <f t="shared" si="128"/>
        <v>88.714285714285708</v>
      </c>
      <c r="Q1020" s="9" t="str">
        <f t="shared" si="124"/>
        <v>technology</v>
      </c>
      <c r="R1020" s="10" t="str">
        <f t="shared" si="125"/>
        <v>wearables</v>
      </c>
      <c r="S1020" s="8">
        <f t="shared" si="126"/>
        <v>42535.283946759257</v>
      </c>
      <c r="T1020" s="8">
        <f t="shared" si="123"/>
        <v>42565.283946759257</v>
      </c>
      <c r="U1020" s="7">
        <f t="shared" si="127"/>
        <v>30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122"/>
        <v>47.333333333333336</v>
      </c>
      <c r="P1021" s="7">
        <f t="shared" si="128"/>
        <v>53.25</v>
      </c>
      <c r="Q1021" s="9" t="str">
        <f t="shared" si="124"/>
        <v>technology</v>
      </c>
      <c r="R1021" s="10" t="str">
        <f t="shared" si="125"/>
        <v>wearables</v>
      </c>
      <c r="S1021" s="8">
        <f t="shared" si="126"/>
        <v>42009.765613425923</v>
      </c>
      <c r="T1021" s="8">
        <f t="shared" si="123"/>
        <v>42039.765613425923</v>
      </c>
      <c r="U1021" s="7">
        <f t="shared" si="127"/>
        <v>30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122"/>
        <v>205.54838709677421</v>
      </c>
      <c r="P1022" s="7">
        <f t="shared" si="128"/>
        <v>106.2</v>
      </c>
      <c r="Q1022" s="9" t="str">
        <f t="shared" si="124"/>
        <v>music</v>
      </c>
      <c r="R1022" s="10" t="str">
        <f t="shared" si="125"/>
        <v>electronic music</v>
      </c>
      <c r="S1022" s="8">
        <f t="shared" si="126"/>
        <v>42126.861215277771</v>
      </c>
      <c r="T1022" s="8">
        <f t="shared" si="123"/>
        <v>42156.824305555558</v>
      </c>
      <c r="U1022" s="7">
        <f t="shared" si="127"/>
        <v>29.96309027778625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122"/>
        <v>351.80366666666669</v>
      </c>
      <c r="P1023" s="7">
        <f t="shared" ref="P1023:P1042" si="129">E1023/L1023</f>
        <v>22.079728033472804</v>
      </c>
      <c r="Q1023" s="9" t="str">
        <f t="shared" si="124"/>
        <v>music</v>
      </c>
      <c r="R1023" s="10" t="str">
        <f t="shared" si="125"/>
        <v>electronic music</v>
      </c>
      <c r="S1023" s="8">
        <f t="shared" si="126"/>
        <v>42271.043645833335</v>
      </c>
      <c r="T1023" s="8">
        <f t="shared" si="123"/>
        <v>42293.958333333336</v>
      </c>
      <c r="U1023" s="7">
        <f t="shared" si="127"/>
        <v>22.914687500000582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122"/>
        <v>114.9</v>
      </c>
      <c r="P1024" s="7">
        <f t="shared" si="129"/>
        <v>31.054054054054053</v>
      </c>
      <c r="Q1024" s="9" t="str">
        <f t="shared" si="124"/>
        <v>music</v>
      </c>
      <c r="R1024" s="10" t="str">
        <f t="shared" si="125"/>
        <v>electronic music</v>
      </c>
      <c r="S1024" s="8">
        <f t="shared" si="126"/>
        <v>42111.438391203701</v>
      </c>
      <c r="T1024" s="8">
        <f t="shared" si="123"/>
        <v>42141.438391203701</v>
      </c>
      <c r="U1024" s="7">
        <f t="shared" si="127"/>
        <v>30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122"/>
        <v>237.15</v>
      </c>
      <c r="P1025" s="7">
        <f t="shared" si="129"/>
        <v>36.206106870229007</v>
      </c>
      <c r="Q1025" s="9" t="str">
        <f t="shared" si="124"/>
        <v>music</v>
      </c>
      <c r="R1025" s="10" t="str">
        <f t="shared" si="125"/>
        <v>electronic music</v>
      </c>
      <c r="S1025" s="8">
        <f t="shared" si="126"/>
        <v>42145.711354166669</v>
      </c>
      <c r="T1025" s="8">
        <f t="shared" si="123"/>
        <v>42175.711354166669</v>
      </c>
      <c r="U1025" s="7">
        <f t="shared" si="127"/>
        <v>30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130">E1026*100/D1026</f>
        <v>118.63775</v>
      </c>
      <c r="P1026" s="7">
        <f t="shared" si="129"/>
        <v>388.9762295081967</v>
      </c>
      <c r="Q1026" s="9" t="str">
        <f t="shared" si="124"/>
        <v>music</v>
      </c>
      <c r="R1026" s="10" t="str">
        <f t="shared" si="125"/>
        <v>electronic music</v>
      </c>
      <c r="S1026" s="8">
        <f t="shared" si="126"/>
        <v>42370.372256944444</v>
      </c>
      <c r="T1026" s="8">
        <f t="shared" ref="T1026:T1089" si="131">(I1026/86400)+25569+(-5/24)</f>
        <v>42400.372256944444</v>
      </c>
      <c r="U1026" s="7">
        <f t="shared" si="127"/>
        <v>30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130"/>
        <v>109.92831428571429</v>
      </c>
      <c r="P1027" s="7">
        <f t="shared" si="129"/>
        <v>71.848571428571432</v>
      </c>
      <c r="Q1027" s="9" t="str">
        <f t="shared" ref="Q1027:Q1090" si="132">LEFT(N1027, SEARCH("/",N1027,1)-1)</f>
        <v>music</v>
      </c>
      <c r="R1027" s="10" t="str">
        <f t="shared" ref="R1027:R1090" si="133">RIGHT(N1027,LEN(N1027)-FIND("/",N1027))</f>
        <v>electronic music</v>
      </c>
      <c r="S1027" s="8">
        <f t="shared" ref="S1027:S1090" si="134">(J1027/86400)+25569+(-5/24)</f>
        <v>42049.625428240739</v>
      </c>
      <c r="T1027" s="8">
        <f t="shared" si="131"/>
        <v>42079.583761574067</v>
      </c>
      <c r="U1027" s="7">
        <f t="shared" ref="U1027:U1090" si="135">T1027-S1027</f>
        <v>29.958333333328483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130"/>
        <v>100.00828571428572</v>
      </c>
      <c r="P1028" s="7">
        <f t="shared" si="129"/>
        <v>57.381803278688523</v>
      </c>
      <c r="Q1028" s="9" t="str">
        <f t="shared" si="132"/>
        <v>music</v>
      </c>
      <c r="R1028" s="10" t="str">
        <f t="shared" si="133"/>
        <v>electronic music</v>
      </c>
      <c r="S1028" s="8">
        <f t="shared" si="134"/>
        <v>42426.199259259258</v>
      </c>
      <c r="T1028" s="8">
        <f t="shared" si="131"/>
        <v>42460.157592592594</v>
      </c>
      <c r="U1028" s="7">
        <f t="shared" si="135"/>
        <v>33.958333333335759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130"/>
        <v>103.09292094387415</v>
      </c>
      <c r="P1029" s="7">
        <f t="shared" si="129"/>
        <v>69.666666666666671</v>
      </c>
      <c r="Q1029" s="9" t="str">
        <f t="shared" si="132"/>
        <v>music</v>
      </c>
      <c r="R1029" s="10" t="str">
        <f t="shared" si="133"/>
        <v>electronic music</v>
      </c>
      <c r="S1029" s="8">
        <f t="shared" si="134"/>
        <v>41904.825775462959</v>
      </c>
      <c r="T1029" s="8">
        <f t="shared" si="131"/>
        <v>41934.825775462959</v>
      </c>
      <c r="U1029" s="7">
        <f t="shared" si="135"/>
        <v>30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30"/>
        <v>117.27</v>
      </c>
      <c r="P1030" s="7">
        <f t="shared" si="129"/>
        <v>45.988235294117644</v>
      </c>
      <c r="Q1030" s="9" t="str">
        <f t="shared" si="132"/>
        <v>music</v>
      </c>
      <c r="R1030" s="10" t="str">
        <f t="shared" si="133"/>
        <v>electronic music</v>
      </c>
      <c r="S1030" s="8">
        <f t="shared" si="134"/>
        <v>42755.419039351851</v>
      </c>
      <c r="T1030" s="8">
        <f t="shared" si="131"/>
        <v>42800.624999999993</v>
      </c>
      <c r="U1030" s="7">
        <f t="shared" si="135"/>
        <v>45.205960648141627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30"/>
        <v>111.76</v>
      </c>
      <c r="P1031" s="7">
        <f t="shared" si="129"/>
        <v>79.262411347517727</v>
      </c>
      <c r="Q1031" s="9" t="str">
        <f t="shared" si="132"/>
        <v>music</v>
      </c>
      <c r="R1031" s="10" t="str">
        <f t="shared" si="133"/>
        <v>electronic music</v>
      </c>
      <c r="S1031" s="8">
        <f t="shared" si="134"/>
        <v>42044.503553240742</v>
      </c>
      <c r="T1031" s="8">
        <f t="shared" si="131"/>
        <v>42098.707638888889</v>
      </c>
      <c r="U1031" s="7">
        <f t="shared" si="135"/>
        <v>54.204085648147156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30"/>
        <v>342.1</v>
      </c>
      <c r="P1032" s="7">
        <f t="shared" si="129"/>
        <v>43.031446540880502</v>
      </c>
      <c r="Q1032" s="9" t="str">
        <f t="shared" si="132"/>
        <v>music</v>
      </c>
      <c r="R1032" s="10" t="str">
        <f t="shared" si="133"/>
        <v>electronic music</v>
      </c>
      <c r="S1032" s="8">
        <f t="shared" si="134"/>
        <v>42611.274872685179</v>
      </c>
      <c r="T1032" s="8">
        <f t="shared" si="131"/>
        <v>42625.274872685179</v>
      </c>
      <c r="U1032" s="7">
        <f t="shared" si="135"/>
        <v>14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30"/>
        <v>107.4</v>
      </c>
      <c r="P1033" s="7">
        <f t="shared" si="129"/>
        <v>108.48484848484848</v>
      </c>
      <c r="Q1033" s="9" t="str">
        <f t="shared" si="132"/>
        <v>music</v>
      </c>
      <c r="R1033" s="10" t="str">
        <f t="shared" si="133"/>
        <v>electronic music</v>
      </c>
      <c r="S1033" s="8">
        <f t="shared" si="134"/>
        <v>42324.555671296293</v>
      </c>
      <c r="T1033" s="8">
        <f t="shared" si="131"/>
        <v>42354.555671296293</v>
      </c>
      <c r="U1033" s="7">
        <f t="shared" si="135"/>
        <v>30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30"/>
        <v>108.49703703703703</v>
      </c>
      <c r="P1034" s="7">
        <f t="shared" si="129"/>
        <v>61.029583333333335</v>
      </c>
      <c r="Q1034" s="9" t="str">
        <f t="shared" si="132"/>
        <v>music</v>
      </c>
      <c r="R1034" s="10" t="str">
        <f t="shared" si="133"/>
        <v>electronic music</v>
      </c>
      <c r="S1034" s="8">
        <f t="shared" si="134"/>
        <v>42514.458622685182</v>
      </c>
      <c r="T1034" s="8">
        <f t="shared" si="131"/>
        <v>42544.458622685182</v>
      </c>
      <c r="U1034" s="7">
        <f t="shared" si="135"/>
        <v>30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30"/>
        <v>102.86144578313252</v>
      </c>
      <c r="P1035" s="7">
        <f t="shared" si="129"/>
        <v>50.592592592592595</v>
      </c>
      <c r="Q1035" s="9" t="str">
        <f t="shared" si="132"/>
        <v>music</v>
      </c>
      <c r="R1035" s="10" t="str">
        <f t="shared" si="133"/>
        <v>electronic music</v>
      </c>
      <c r="S1035" s="8">
        <f t="shared" si="134"/>
        <v>42688.52407407407</v>
      </c>
      <c r="T1035" s="8">
        <f t="shared" si="131"/>
        <v>42716.52407407407</v>
      </c>
      <c r="U1035" s="7">
        <f t="shared" si="135"/>
        <v>28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30"/>
        <v>130.0018</v>
      </c>
      <c r="P1036" s="7">
        <f t="shared" si="129"/>
        <v>39.157168674698795</v>
      </c>
      <c r="Q1036" s="9" t="str">
        <f t="shared" si="132"/>
        <v>music</v>
      </c>
      <c r="R1036" s="10" t="str">
        <f t="shared" si="133"/>
        <v>electronic music</v>
      </c>
      <c r="S1036" s="8">
        <f t="shared" si="134"/>
        <v>42554.958379629628</v>
      </c>
      <c r="T1036" s="8">
        <f t="shared" si="131"/>
        <v>42586.957638888889</v>
      </c>
      <c r="U1036" s="7">
        <f t="shared" si="135"/>
        <v>31.999259259260725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30"/>
        <v>107.65217391304348</v>
      </c>
      <c r="P1037" s="7">
        <f t="shared" si="129"/>
        <v>65.15789473684211</v>
      </c>
      <c r="Q1037" s="9" t="str">
        <f t="shared" si="132"/>
        <v>music</v>
      </c>
      <c r="R1037" s="10" t="str">
        <f t="shared" si="133"/>
        <v>electronic music</v>
      </c>
      <c r="S1037" s="8">
        <f t="shared" si="134"/>
        <v>42016.43310185185</v>
      </c>
      <c r="T1037" s="8">
        <f t="shared" si="131"/>
        <v>42046.43310185185</v>
      </c>
      <c r="U1037" s="7">
        <f t="shared" si="135"/>
        <v>30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30"/>
        <v>112.36044444444444</v>
      </c>
      <c r="P1038" s="7">
        <f t="shared" si="129"/>
        <v>23.963127962085309</v>
      </c>
      <c r="Q1038" s="9" t="str">
        <f t="shared" si="132"/>
        <v>music</v>
      </c>
      <c r="R1038" s="10" t="str">
        <f t="shared" si="133"/>
        <v>electronic music</v>
      </c>
      <c r="S1038" s="8">
        <f t="shared" si="134"/>
        <v>41249.240624999999</v>
      </c>
      <c r="T1038" s="8">
        <f t="shared" si="131"/>
        <v>41281.125</v>
      </c>
      <c r="U1038" s="7">
        <f t="shared" si="135"/>
        <v>31.884375000001455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30"/>
        <v>102.1</v>
      </c>
      <c r="P1039" s="7">
        <f t="shared" si="129"/>
        <v>48.61904761904762</v>
      </c>
      <c r="Q1039" s="9" t="str">
        <f t="shared" si="132"/>
        <v>music</v>
      </c>
      <c r="R1039" s="10" t="str">
        <f t="shared" si="133"/>
        <v>electronic music</v>
      </c>
      <c r="S1039" s="8">
        <f t="shared" si="134"/>
        <v>42119.61414351852</v>
      </c>
      <c r="T1039" s="8">
        <f t="shared" si="131"/>
        <v>42141.999999999993</v>
      </c>
      <c r="U1039" s="7">
        <f t="shared" si="135"/>
        <v>22.385856481472729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30"/>
        <v>145.33333333333334</v>
      </c>
      <c r="P1040" s="7">
        <f t="shared" si="129"/>
        <v>35.73770491803279</v>
      </c>
      <c r="Q1040" s="9" t="str">
        <f t="shared" si="132"/>
        <v>music</v>
      </c>
      <c r="R1040" s="10" t="str">
        <f t="shared" si="133"/>
        <v>electronic music</v>
      </c>
      <c r="S1040" s="8">
        <f t="shared" si="134"/>
        <v>42418.023414351854</v>
      </c>
      <c r="T1040" s="8">
        <f t="shared" si="131"/>
        <v>42447.981747685182</v>
      </c>
      <c r="U1040" s="7">
        <f t="shared" si="135"/>
        <v>29.958333333328483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30"/>
        <v>128.19999999999999</v>
      </c>
      <c r="P1041" s="7">
        <f t="shared" si="129"/>
        <v>21.366666666666667</v>
      </c>
      <c r="Q1041" s="9" t="str">
        <f t="shared" si="132"/>
        <v>music</v>
      </c>
      <c r="R1041" s="10" t="str">
        <f t="shared" si="133"/>
        <v>electronic music</v>
      </c>
      <c r="S1041" s="8">
        <f t="shared" si="134"/>
        <v>42691.900995370372</v>
      </c>
      <c r="T1041" s="8">
        <f t="shared" si="131"/>
        <v>42717.124305555553</v>
      </c>
      <c r="U1041" s="7">
        <f t="shared" si="135"/>
        <v>25.223310185181617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30"/>
        <v>0.29411764705882354</v>
      </c>
      <c r="P1042" s="7">
        <f t="shared" si="129"/>
        <v>250</v>
      </c>
      <c r="Q1042" s="9" t="str">
        <f t="shared" si="132"/>
        <v>journalism</v>
      </c>
      <c r="R1042" s="10" t="str">
        <f t="shared" si="133"/>
        <v>audio</v>
      </c>
      <c r="S1042" s="8">
        <f t="shared" si="134"/>
        <v>42579.500104166662</v>
      </c>
      <c r="T1042" s="8">
        <f t="shared" si="131"/>
        <v>42609.500104166662</v>
      </c>
      <c r="U1042" s="7">
        <f t="shared" si="135"/>
        <v>30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30"/>
        <v>0</v>
      </c>
      <c r="P1043" s="7">
        <f>IF(L1043&gt;0, E1043/L1043,0)</f>
        <v>0</v>
      </c>
      <c r="Q1043" s="9" t="str">
        <f t="shared" si="132"/>
        <v>journalism</v>
      </c>
      <c r="R1043" s="10" t="str">
        <f t="shared" si="133"/>
        <v>audio</v>
      </c>
      <c r="S1043" s="8">
        <f t="shared" si="134"/>
        <v>41830.851759259254</v>
      </c>
      <c r="T1043" s="8">
        <f t="shared" si="131"/>
        <v>41850.851759259254</v>
      </c>
      <c r="U1043" s="7">
        <f t="shared" si="135"/>
        <v>20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30"/>
        <v>1.5384615384615385</v>
      </c>
      <c r="P1044" s="7">
        <f>E1044/L1044</f>
        <v>10</v>
      </c>
      <c r="Q1044" s="9" t="str">
        <f t="shared" si="132"/>
        <v>journalism</v>
      </c>
      <c r="R1044" s="10" t="str">
        <f t="shared" si="133"/>
        <v>audio</v>
      </c>
      <c r="S1044" s="8">
        <f t="shared" si="134"/>
        <v>41851.487824074073</v>
      </c>
      <c r="T1044" s="8">
        <f t="shared" si="131"/>
        <v>41894.208333333328</v>
      </c>
      <c r="U1044" s="7">
        <f t="shared" si="135"/>
        <v>42.720509259255778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30"/>
        <v>8.5370000000000008</v>
      </c>
      <c r="P1045" s="7">
        <f>E1045/L1045</f>
        <v>29.236301369863014</v>
      </c>
      <c r="Q1045" s="9" t="str">
        <f t="shared" si="132"/>
        <v>journalism</v>
      </c>
      <c r="R1045" s="10" t="str">
        <f t="shared" si="133"/>
        <v>audio</v>
      </c>
      <c r="S1045" s="8">
        <f t="shared" si="134"/>
        <v>42114.044618055552</v>
      </c>
      <c r="T1045" s="8">
        <f t="shared" si="131"/>
        <v>42144.044618055552</v>
      </c>
      <c r="U1045" s="7">
        <f t="shared" si="135"/>
        <v>30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30"/>
        <v>8.5714285714285715E-2</v>
      </c>
      <c r="P1046" s="7">
        <f>E1046/L1046</f>
        <v>3</v>
      </c>
      <c r="Q1046" s="9" t="str">
        <f t="shared" si="132"/>
        <v>journalism</v>
      </c>
      <c r="R1046" s="10" t="str">
        <f t="shared" si="133"/>
        <v>audio</v>
      </c>
      <c r="S1046" s="8">
        <f t="shared" si="134"/>
        <v>42011.717604166661</v>
      </c>
      <c r="T1046" s="8">
        <f t="shared" si="131"/>
        <v>42068.643749999996</v>
      </c>
      <c r="U1046" s="7">
        <f t="shared" si="135"/>
        <v>56.926145833334886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30"/>
        <v>2.66</v>
      </c>
      <c r="P1047" s="7">
        <f>E1047/L1047</f>
        <v>33.25</v>
      </c>
      <c r="Q1047" s="9" t="str">
        <f t="shared" si="132"/>
        <v>journalism</v>
      </c>
      <c r="R1047" s="10" t="str">
        <f t="shared" si="133"/>
        <v>audio</v>
      </c>
      <c r="S1047" s="8">
        <f t="shared" si="134"/>
        <v>41844.666087962956</v>
      </c>
      <c r="T1047" s="8">
        <f t="shared" si="131"/>
        <v>41874.666087962956</v>
      </c>
      <c r="U1047" s="7">
        <f t="shared" si="135"/>
        <v>30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30"/>
        <v>0</v>
      </c>
      <c r="P1048" s="7">
        <f>IF(L1048&gt;0, E1048/L1048,0)</f>
        <v>0</v>
      </c>
      <c r="Q1048" s="9" t="str">
        <f t="shared" si="132"/>
        <v>journalism</v>
      </c>
      <c r="R1048" s="10" t="str">
        <f t="shared" si="133"/>
        <v>audio</v>
      </c>
      <c r="S1048" s="8">
        <f t="shared" si="134"/>
        <v>42319.643055555549</v>
      </c>
      <c r="T1048" s="8">
        <f t="shared" si="131"/>
        <v>42364.643055555549</v>
      </c>
      <c r="U1048" s="7">
        <f t="shared" si="135"/>
        <v>45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30"/>
        <v>0.05</v>
      </c>
      <c r="P1049" s="7">
        <f>E1049/L1049</f>
        <v>1</v>
      </c>
      <c r="Q1049" s="9" t="str">
        <f t="shared" si="132"/>
        <v>journalism</v>
      </c>
      <c r="R1049" s="10" t="str">
        <f t="shared" si="133"/>
        <v>audio</v>
      </c>
      <c r="S1049" s="8">
        <f t="shared" si="134"/>
        <v>41918.610127314816</v>
      </c>
      <c r="T1049" s="8">
        <f t="shared" si="131"/>
        <v>41948.65179398148</v>
      </c>
      <c r="U1049" s="7">
        <f t="shared" si="135"/>
        <v>30.041666666664241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30"/>
        <v>1.4133333333333333</v>
      </c>
      <c r="P1050" s="7">
        <f>E1050/L1050</f>
        <v>53</v>
      </c>
      <c r="Q1050" s="9" t="str">
        <f t="shared" si="132"/>
        <v>journalism</v>
      </c>
      <c r="R1050" s="10" t="str">
        <f t="shared" si="133"/>
        <v>audio</v>
      </c>
      <c r="S1050" s="8">
        <f t="shared" si="134"/>
        <v>42597.844780092586</v>
      </c>
      <c r="T1050" s="8">
        <f t="shared" si="131"/>
        <v>42637.844780092586</v>
      </c>
      <c r="U1050" s="7">
        <f t="shared" si="135"/>
        <v>40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30"/>
        <v>0</v>
      </c>
      <c r="P1051" s="7">
        <f>IF(L1051&gt;0, E1051/L1051,0)</f>
        <v>0</v>
      </c>
      <c r="Q1051" s="9" t="str">
        <f t="shared" si="132"/>
        <v>journalism</v>
      </c>
      <c r="R1051" s="10" t="str">
        <f t="shared" si="133"/>
        <v>audio</v>
      </c>
      <c r="S1051" s="8">
        <f t="shared" si="134"/>
        <v>42382.222743055558</v>
      </c>
      <c r="T1051" s="8">
        <f t="shared" si="131"/>
        <v>42412.222743055558</v>
      </c>
      <c r="U1051" s="7">
        <f t="shared" si="135"/>
        <v>30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30"/>
        <v>0</v>
      </c>
      <c r="P1052" s="7">
        <f>IF(L1052&gt;0, E1052/L1052,0)</f>
        <v>0</v>
      </c>
      <c r="Q1052" s="9" t="str">
        <f t="shared" si="132"/>
        <v>journalism</v>
      </c>
      <c r="R1052" s="10" t="str">
        <f t="shared" si="133"/>
        <v>audio</v>
      </c>
      <c r="S1052" s="8">
        <f t="shared" si="134"/>
        <v>42231.588854166665</v>
      </c>
      <c r="T1052" s="8">
        <f t="shared" si="131"/>
        <v>42261.588854166665</v>
      </c>
      <c r="U1052" s="7">
        <f t="shared" si="135"/>
        <v>30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30"/>
        <v>0</v>
      </c>
      <c r="P1053" s="7">
        <f>IF(L1053&gt;0, E1053/L1053,0)</f>
        <v>0</v>
      </c>
      <c r="Q1053" s="9" t="str">
        <f t="shared" si="132"/>
        <v>journalism</v>
      </c>
      <c r="R1053" s="10" t="str">
        <f t="shared" si="133"/>
        <v>audio</v>
      </c>
      <c r="S1053" s="8">
        <f t="shared" si="134"/>
        <v>41849.805844907409</v>
      </c>
      <c r="T1053" s="8">
        <f t="shared" si="131"/>
        <v>41877.805844907409</v>
      </c>
      <c r="U1053" s="7">
        <f t="shared" si="135"/>
        <v>28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30"/>
        <v>0</v>
      </c>
      <c r="P1054" s="7">
        <f>IF(L1054&gt;0, E1054/L1054,0)</f>
        <v>0</v>
      </c>
      <c r="Q1054" s="9" t="str">
        <f t="shared" si="132"/>
        <v>journalism</v>
      </c>
      <c r="R1054" s="10" t="str">
        <f t="shared" si="133"/>
        <v>audio</v>
      </c>
      <c r="S1054" s="8">
        <f t="shared" si="134"/>
        <v>42483.589062499996</v>
      </c>
      <c r="T1054" s="8">
        <f t="shared" si="131"/>
        <v>42527.631249999999</v>
      </c>
      <c r="U1054" s="7">
        <f t="shared" si="135"/>
        <v>44.04218750000291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30"/>
        <v>1</v>
      </c>
      <c r="P1055" s="7">
        <f>E1055/L1055</f>
        <v>15</v>
      </c>
      <c r="Q1055" s="9" t="str">
        <f t="shared" si="132"/>
        <v>journalism</v>
      </c>
      <c r="R1055" s="10" t="str">
        <f t="shared" si="133"/>
        <v>audio</v>
      </c>
      <c r="S1055" s="8">
        <f t="shared" si="134"/>
        <v>42774.964490740742</v>
      </c>
      <c r="T1055" s="8">
        <f t="shared" si="131"/>
        <v>42799.964490740742</v>
      </c>
      <c r="U1055" s="7">
        <f t="shared" si="135"/>
        <v>25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30"/>
        <v>0</v>
      </c>
      <c r="P1056" s="7">
        <f t="shared" ref="P1056:P1061" si="136">IF(L1056&gt;0, E1056/L1056,0)</f>
        <v>0</v>
      </c>
      <c r="Q1056" s="9" t="str">
        <f t="shared" si="132"/>
        <v>journalism</v>
      </c>
      <c r="R1056" s="10" t="str">
        <f t="shared" si="133"/>
        <v>audio</v>
      </c>
      <c r="S1056" s="8">
        <f t="shared" si="134"/>
        <v>41831.643506944441</v>
      </c>
      <c r="T1056" s="8">
        <f t="shared" si="131"/>
        <v>41861.708333333328</v>
      </c>
      <c r="U1056" s="7">
        <f t="shared" si="135"/>
        <v>30.064826388887013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30"/>
        <v>0</v>
      </c>
      <c r="P1057" s="7">
        <f t="shared" si="136"/>
        <v>0</v>
      </c>
      <c r="Q1057" s="9" t="str">
        <f t="shared" si="132"/>
        <v>journalism</v>
      </c>
      <c r="R1057" s="10" t="str">
        <f t="shared" si="133"/>
        <v>audio</v>
      </c>
      <c r="S1057" s="8">
        <f t="shared" si="134"/>
        <v>42406.784085648142</v>
      </c>
      <c r="T1057" s="8">
        <f t="shared" si="131"/>
        <v>42436.784085648142</v>
      </c>
      <c r="U1057" s="7">
        <f t="shared" si="135"/>
        <v>30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30"/>
        <v>0</v>
      </c>
      <c r="P1058" s="7">
        <f t="shared" si="136"/>
        <v>0</v>
      </c>
      <c r="Q1058" s="9" t="str">
        <f t="shared" si="132"/>
        <v>journalism</v>
      </c>
      <c r="R1058" s="10" t="str">
        <f t="shared" si="133"/>
        <v>audio</v>
      </c>
      <c r="S1058" s="8">
        <f t="shared" si="134"/>
        <v>42058.511307870365</v>
      </c>
      <c r="T1058" s="8">
        <f t="shared" si="131"/>
        <v>42118.469641203701</v>
      </c>
      <c r="U1058" s="7">
        <f t="shared" si="135"/>
        <v>59.958333333335759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30"/>
        <v>0</v>
      </c>
      <c r="P1059" s="7">
        <f t="shared" si="136"/>
        <v>0</v>
      </c>
      <c r="Q1059" s="9" t="str">
        <f t="shared" si="132"/>
        <v>journalism</v>
      </c>
      <c r="R1059" s="10" t="str">
        <f t="shared" si="133"/>
        <v>audio</v>
      </c>
      <c r="S1059" s="8">
        <f t="shared" si="134"/>
        <v>42678.662997685184</v>
      </c>
      <c r="T1059" s="8">
        <f t="shared" si="131"/>
        <v>42708.704664351848</v>
      </c>
      <c r="U1059" s="7">
        <f t="shared" si="135"/>
        <v>30.041666666664241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30"/>
        <v>0</v>
      </c>
      <c r="P1060" s="7">
        <f t="shared" si="136"/>
        <v>0</v>
      </c>
      <c r="Q1060" s="9" t="str">
        <f t="shared" si="132"/>
        <v>journalism</v>
      </c>
      <c r="R1060" s="10" t="str">
        <f t="shared" si="133"/>
        <v>audio</v>
      </c>
      <c r="S1060" s="8">
        <f t="shared" si="134"/>
        <v>42047.692627314813</v>
      </c>
      <c r="T1060" s="8">
        <f t="shared" si="131"/>
        <v>42088.791666666664</v>
      </c>
      <c r="U1060" s="7">
        <f t="shared" si="135"/>
        <v>41.099039351851388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30"/>
        <v>0</v>
      </c>
      <c r="P1061" s="7">
        <f t="shared" si="136"/>
        <v>0</v>
      </c>
      <c r="Q1061" s="9" t="str">
        <f t="shared" si="132"/>
        <v>journalism</v>
      </c>
      <c r="R1061" s="10" t="str">
        <f t="shared" si="133"/>
        <v>audio</v>
      </c>
      <c r="S1061" s="8">
        <f t="shared" si="134"/>
        <v>42046.581666666665</v>
      </c>
      <c r="T1061" s="8">
        <f t="shared" si="131"/>
        <v>42076.54</v>
      </c>
      <c r="U1061" s="7">
        <f t="shared" si="135"/>
        <v>29.958333333335759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30"/>
        <v>1</v>
      </c>
      <c r="P1062" s="7">
        <f>E1062/L1062</f>
        <v>50</v>
      </c>
      <c r="Q1062" s="9" t="str">
        <f t="shared" si="132"/>
        <v>journalism</v>
      </c>
      <c r="R1062" s="10" t="str">
        <f t="shared" si="133"/>
        <v>audio</v>
      </c>
      <c r="S1062" s="8">
        <f t="shared" si="134"/>
        <v>42079.704780092587</v>
      </c>
      <c r="T1062" s="8">
        <f t="shared" si="131"/>
        <v>42109.704780092587</v>
      </c>
      <c r="U1062" s="7">
        <f t="shared" si="135"/>
        <v>30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30"/>
        <v>0</v>
      </c>
      <c r="P1063" s="7">
        <f>IF(L1063&gt;0, E1063/L1063,0)</f>
        <v>0</v>
      </c>
      <c r="Q1063" s="9" t="str">
        <f t="shared" si="132"/>
        <v>journalism</v>
      </c>
      <c r="R1063" s="10" t="str">
        <f t="shared" si="133"/>
        <v>audio</v>
      </c>
      <c r="S1063" s="8">
        <f t="shared" si="134"/>
        <v>42432.068379629629</v>
      </c>
      <c r="T1063" s="8">
        <f t="shared" si="131"/>
        <v>42491.833333333336</v>
      </c>
      <c r="U1063" s="7">
        <f t="shared" si="135"/>
        <v>59.764953703706851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30"/>
        <v>95.477386934673362</v>
      </c>
      <c r="P1064" s="7">
        <f>E1064/L1064</f>
        <v>47.5</v>
      </c>
      <c r="Q1064" s="9" t="str">
        <f t="shared" si="132"/>
        <v>journalism</v>
      </c>
      <c r="R1064" s="10" t="str">
        <f t="shared" si="133"/>
        <v>audio</v>
      </c>
      <c r="S1064" s="8">
        <f t="shared" si="134"/>
        <v>42556.598854166667</v>
      </c>
      <c r="T1064" s="8">
        <f t="shared" si="131"/>
        <v>42563.598854166667</v>
      </c>
      <c r="U1064" s="7">
        <f t="shared" si="135"/>
        <v>7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30"/>
        <v>0</v>
      </c>
      <c r="P1065" s="7">
        <f>IF(L1065&gt;0, E1065/L1065,0)</f>
        <v>0</v>
      </c>
      <c r="Q1065" s="9" t="str">
        <f t="shared" si="132"/>
        <v>journalism</v>
      </c>
      <c r="R1065" s="10" t="str">
        <f t="shared" si="133"/>
        <v>audio</v>
      </c>
      <c r="S1065" s="8">
        <f t="shared" si="134"/>
        <v>42582.822476851848</v>
      </c>
      <c r="T1065" s="8">
        <f t="shared" si="131"/>
        <v>42612.822476851848</v>
      </c>
      <c r="U1065" s="7">
        <f t="shared" si="135"/>
        <v>30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30"/>
        <v>8.974444444444444</v>
      </c>
      <c r="P1066" s="7">
        <f t="shared" ref="P1066:P1072" si="137">E1066/L1066</f>
        <v>65.666666666666671</v>
      </c>
      <c r="Q1066" s="9" t="str">
        <f t="shared" si="132"/>
        <v>games</v>
      </c>
      <c r="R1066" s="10" t="str">
        <f t="shared" si="133"/>
        <v>video games</v>
      </c>
      <c r="S1066" s="8">
        <f t="shared" si="134"/>
        <v>41417.019710648143</v>
      </c>
      <c r="T1066" s="8">
        <f t="shared" si="131"/>
        <v>41462.019710648143</v>
      </c>
      <c r="U1066" s="7">
        <f t="shared" si="135"/>
        <v>45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30"/>
        <v>2.7</v>
      </c>
      <c r="P1067" s="7">
        <f t="shared" si="137"/>
        <v>16.2</v>
      </c>
      <c r="Q1067" s="9" t="str">
        <f t="shared" si="132"/>
        <v>games</v>
      </c>
      <c r="R1067" s="10" t="str">
        <f t="shared" si="133"/>
        <v>video games</v>
      </c>
      <c r="S1067" s="8">
        <f t="shared" si="134"/>
        <v>41661.172708333332</v>
      </c>
      <c r="T1067" s="8">
        <f t="shared" si="131"/>
        <v>41689.172708333332</v>
      </c>
      <c r="U1067" s="7">
        <f t="shared" si="135"/>
        <v>28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30"/>
        <v>3.3673333333333333</v>
      </c>
      <c r="P1068" s="7">
        <f t="shared" si="137"/>
        <v>34.128378378378379</v>
      </c>
      <c r="Q1068" s="9" t="str">
        <f t="shared" si="132"/>
        <v>games</v>
      </c>
      <c r="R1068" s="10" t="str">
        <f t="shared" si="133"/>
        <v>video games</v>
      </c>
      <c r="S1068" s="8">
        <f t="shared" si="134"/>
        <v>41445.754421296289</v>
      </c>
      <c r="T1068" s="8">
        <f t="shared" si="131"/>
        <v>41490.754421296289</v>
      </c>
      <c r="U1068" s="7">
        <f t="shared" si="135"/>
        <v>45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30"/>
        <v>26</v>
      </c>
      <c r="P1069" s="7">
        <f t="shared" si="137"/>
        <v>13</v>
      </c>
      <c r="Q1069" s="9" t="str">
        <f t="shared" si="132"/>
        <v>games</v>
      </c>
      <c r="R1069" s="10" t="str">
        <f t="shared" si="133"/>
        <v>video games</v>
      </c>
      <c r="S1069" s="8">
        <f t="shared" si="134"/>
        <v>41599.647349537037</v>
      </c>
      <c r="T1069" s="8">
        <f t="shared" si="131"/>
        <v>41629.647349537037</v>
      </c>
      <c r="U1069" s="7">
        <f t="shared" si="135"/>
        <v>30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30"/>
        <v>0.15</v>
      </c>
      <c r="P1070" s="7">
        <f t="shared" si="137"/>
        <v>11.25</v>
      </c>
      <c r="Q1070" s="9" t="str">
        <f t="shared" si="132"/>
        <v>games</v>
      </c>
      <c r="R1070" s="10" t="str">
        <f t="shared" si="133"/>
        <v>video games</v>
      </c>
      <c r="S1070" s="8">
        <f t="shared" si="134"/>
        <v>42440.162777777776</v>
      </c>
      <c r="T1070" s="8">
        <f t="shared" si="131"/>
        <v>42470.121111111112</v>
      </c>
      <c r="U1070" s="7">
        <f t="shared" si="135"/>
        <v>29.958333333335759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30"/>
        <v>38.636363636363633</v>
      </c>
      <c r="P1071" s="7">
        <f t="shared" si="137"/>
        <v>40.476190476190474</v>
      </c>
      <c r="Q1071" s="9" t="str">
        <f t="shared" si="132"/>
        <v>games</v>
      </c>
      <c r="R1071" s="10" t="str">
        <f t="shared" si="133"/>
        <v>video games</v>
      </c>
      <c r="S1071" s="8">
        <f t="shared" si="134"/>
        <v>41572.021516203698</v>
      </c>
      <c r="T1071" s="8">
        <f t="shared" si="131"/>
        <v>41604.06318287037</v>
      </c>
      <c r="U1071" s="7">
        <f t="shared" si="135"/>
        <v>32.041666666671517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30"/>
        <v>0.7</v>
      </c>
      <c r="P1072" s="7">
        <f t="shared" si="137"/>
        <v>35</v>
      </c>
      <c r="Q1072" s="9" t="str">
        <f t="shared" si="132"/>
        <v>games</v>
      </c>
      <c r="R1072" s="10" t="str">
        <f t="shared" si="133"/>
        <v>video games</v>
      </c>
      <c r="S1072" s="8">
        <f t="shared" si="134"/>
        <v>41162.803495370368</v>
      </c>
      <c r="T1072" s="8">
        <f t="shared" si="131"/>
        <v>41182.803495370368</v>
      </c>
      <c r="U1072" s="7">
        <f t="shared" si="135"/>
        <v>20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30"/>
        <v>0</v>
      </c>
      <c r="P1073" s="7">
        <f>IF(L1073&gt;0, E1073/L1073,0)</f>
        <v>0</v>
      </c>
      <c r="Q1073" s="9" t="str">
        <f t="shared" si="132"/>
        <v>games</v>
      </c>
      <c r="R1073" s="10" t="str">
        <f t="shared" si="133"/>
        <v>video games</v>
      </c>
      <c r="S1073" s="8">
        <f t="shared" si="134"/>
        <v>42295.545057870368</v>
      </c>
      <c r="T1073" s="8">
        <f t="shared" si="131"/>
        <v>42325.586724537039</v>
      </c>
      <c r="U1073" s="7">
        <f t="shared" si="135"/>
        <v>30.041666666671517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30"/>
        <v>6.8000000000000005E-2</v>
      </c>
      <c r="P1074" s="7">
        <f t="shared" ref="P1074:P1085" si="138">E1074/L1074</f>
        <v>12.75</v>
      </c>
      <c r="Q1074" s="9" t="str">
        <f t="shared" si="132"/>
        <v>games</v>
      </c>
      <c r="R1074" s="10" t="str">
        <f t="shared" si="133"/>
        <v>video games</v>
      </c>
      <c r="S1074" s="8">
        <f t="shared" si="134"/>
        <v>41645.623807870368</v>
      </c>
      <c r="T1074" s="8">
        <f t="shared" si="131"/>
        <v>41675.623807870368</v>
      </c>
      <c r="U1074" s="7">
        <f t="shared" si="135"/>
        <v>30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30"/>
        <v>1.3333333333333333</v>
      </c>
      <c r="P1075" s="7">
        <f t="shared" si="138"/>
        <v>10</v>
      </c>
      <c r="Q1075" s="9" t="str">
        <f t="shared" si="132"/>
        <v>games</v>
      </c>
      <c r="R1075" s="10" t="str">
        <f t="shared" si="133"/>
        <v>video games</v>
      </c>
      <c r="S1075" s="8">
        <f t="shared" si="134"/>
        <v>40802.756261574068</v>
      </c>
      <c r="T1075" s="8">
        <f t="shared" si="131"/>
        <v>40832.756261574068</v>
      </c>
      <c r="U1075" s="7">
        <f t="shared" si="135"/>
        <v>30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30"/>
        <v>6.3092592592592593</v>
      </c>
      <c r="P1076" s="7">
        <f t="shared" si="138"/>
        <v>113.56666666666666</v>
      </c>
      <c r="Q1076" s="9" t="str">
        <f t="shared" si="132"/>
        <v>games</v>
      </c>
      <c r="R1076" s="10" t="str">
        <f t="shared" si="133"/>
        <v>video games</v>
      </c>
      <c r="S1076" s="8">
        <f t="shared" si="134"/>
        <v>41612.964641203704</v>
      </c>
      <c r="T1076" s="8">
        <f t="shared" si="131"/>
        <v>41642.964641203704</v>
      </c>
      <c r="U1076" s="7">
        <f t="shared" si="135"/>
        <v>30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30"/>
        <v>4.5</v>
      </c>
      <c r="P1077" s="7">
        <f t="shared" si="138"/>
        <v>15</v>
      </c>
      <c r="Q1077" s="9" t="str">
        <f t="shared" si="132"/>
        <v>games</v>
      </c>
      <c r="R1077" s="10" t="str">
        <f t="shared" si="133"/>
        <v>video games</v>
      </c>
      <c r="S1077" s="8">
        <f t="shared" si="134"/>
        <v>41005.695787037032</v>
      </c>
      <c r="T1077" s="8">
        <f t="shared" si="131"/>
        <v>41035.695787037032</v>
      </c>
      <c r="U1077" s="7">
        <f t="shared" si="135"/>
        <v>30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30"/>
        <v>62.765333333333331</v>
      </c>
      <c r="P1078" s="7">
        <f t="shared" si="138"/>
        <v>48.281025641025643</v>
      </c>
      <c r="Q1078" s="9" t="str">
        <f t="shared" si="132"/>
        <v>games</v>
      </c>
      <c r="R1078" s="10" t="str">
        <f t="shared" si="133"/>
        <v>video games</v>
      </c>
      <c r="S1078" s="8">
        <f t="shared" si="134"/>
        <v>41838.169560185182</v>
      </c>
      <c r="T1078" s="8">
        <f t="shared" si="131"/>
        <v>41893.169560185182</v>
      </c>
      <c r="U1078" s="7">
        <f t="shared" si="135"/>
        <v>55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30"/>
        <v>29.376000000000001</v>
      </c>
      <c r="P1079" s="7">
        <f t="shared" si="138"/>
        <v>43.976047904191617</v>
      </c>
      <c r="Q1079" s="9" t="str">
        <f t="shared" si="132"/>
        <v>games</v>
      </c>
      <c r="R1079" s="10" t="str">
        <f t="shared" si="133"/>
        <v>video games</v>
      </c>
      <c r="S1079" s="8">
        <f t="shared" si="134"/>
        <v>42352.958460648144</v>
      </c>
      <c r="T1079" s="8">
        <f t="shared" si="131"/>
        <v>42382.958460648144</v>
      </c>
      <c r="U1079" s="7">
        <f t="shared" si="135"/>
        <v>30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30"/>
        <v>7.5</v>
      </c>
      <c r="P1080" s="7">
        <f t="shared" si="138"/>
        <v>9</v>
      </c>
      <c r="Q1080" s="9" t="str">
        <f t="shared" si="132"/>
        <v>games</v>
      </c>
      <c r="R1080" s="10" t="str">
        <f t="shared" si="133"/>
        <v>video games</v>
      </c>
      <c r="S1080" s="8">
        <f t="shared" si="134"/>
        <v>40700.987511574072</v>
      </c>
      <c r="T1080" s="8">
        <f t="shared" si="131"/>
        <v>40745.987511574072</v>
      </c>
      <c r="U1080" s="7">
        <f t="shared" si="135"/>
        <v>45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30"/>
        <v>2.6076923076923078</v>
      </c>
      <c r="P1081" s="7">
        <f t="shared" si="138"/>
        <v>37.666666666666664</v>
      </c>
      <c r="Q1081" s="9" t="str">
        <f t="shared" si="132"/>
        <v>games</v>
      </c>
      <c r="R1081" s="10" t="str">
        <f t="shared" si="133"/>
        <v>video games</v>
      </c>
      <c r="S1081" s="8">
        <f t="shared" si="134"/>
        <v>42479.358055555553</v>
      </c>
      <c r="T1081" s="8">
        <f t="shared" si="131"/>
        <v>42504.358055555553</v>
      </c>
      <c r="U1081" s="7">
        <f t="shared" si="135"/>
        <v>25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30"/>
        <v>9.1050000000000004</v>
      </c>
      <c r="P1082" s="7">
        <f t="shared" si="138"/>
        <v>18.581632653061224</v>
      </c>
      <c r="Q1082" s="9" t="str">
        <f t="shared" si="132"/>
        <v>games</v>
      </c>
      <c r="R1082" s="10" t="str">
        <f t="shared" si="133"/>
        <v>video games</v>
      </c>
      <c r="S1082" s="8">
        <f t="shared" si="134"/>
        <v>41739.929780092592</v>
      </c>
      <c r="T1082" s="8">
        <f t="shared" si="131"/>
        <v>41769.929780092592</v>
      </c>
      <c r="U1082" s="7">
        <f t="shared" si="135"/>
        <v>30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30"/>
        <v>1.7647058823529412E-2</v>
      </c>
      <c r="P1083" s="7">
        <f t="shared" si="138"/>
        <v>3</v>
      </c>
      <c r="Q1083" s="9" t="str">
        <f t="shared" si="132"/>
        <v>games</v>
      </c>
      <c r="R1083" s="10" t="str">
        <f t="shared" si="133"/>
        <v>video games</v>
      </c>
      <c r="S1083" s="8">
        <f t="shared" si="134"/>
        <v>42002.718657407408</v>
      </c>
      <c r="T1083" s="8">
        <f t="shared" si="131"/>
        <v>42032.718657407408</v>
      </c>
      <c r="U1083" s="7">
        <f t="shared" si="135"/>
        <v>30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30"/>
        <v>0.56000000000000005</v>
      </c>
      <c r="P1084" s="7">
        <f t="shared" si="138"/>
        <v>18.666666666666668</v>
      </c>
      <c r="Q1084" s="9" t="str">
        <f t="shared" si="132"/>
        <v>games</v>
      </c>
      <c r="R1084" s="10" t="str">
        <f t="shared" si="133"/>
        <v>video games</v>
      </c>
      <c r="S1084" s="8">
        <f t="shared" si="134"/>
        <v>41101.697777777772</v>
      </c>
      <c r="T1084" s="8">
        <f t="shared" si="131"/>
        <v>41131.697777777772</v>
      </c>
      <c r="U1084" s="7">
        <f t="shared" si="135"/>
        <v>30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30"/>
        <v>0.82</v>
      </c>
      <c r="P1085" s="7">
        <f t="shared" si="138"/>
        <v>410</v>
      </c>
      <c r="Q1085" s="9" t="str">
        <f t="shared" si="132"/>
        <v>games</v>
      </c>
      <c r="R1085" s="10" t="str">
        <f t="shared" si="133"/>
        <v>video games</v>
      </c>
      <c r="S1085" s="8">
        <f t="shared" si="134"/>
        <v>41793.451192129629</v>
      </c>
      <c r="T1085" s="8">
        <f t="shared" si="131"/>
        <v>41853.451192129629</v>
      </c>
      <c r="U1085" s="7">
        <f t="shared" si="135"/>
        <v>60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30"/>
        <v>0</v>
      </c>
      <c r="P1086" s="7">
        <f>IF(L1086&gt;0, E1086/L1086,0)</f>
        <v>0</v>
      </c>
      <c r="Q1086" s="9" t="str">
        <f t="shared" si="132"/>
        <v>games</v>
      </c>
      <c r="R1086" s="10" t="str">
        <f t="shared" si="133"/>
        <v>video games</v>
      </c>
      <c r="S1086" s="8">
        <f t="shared" si="134"/>
        <v>41829.703749999993</v>
      </c>
      <c r="T1086" s="8">
        <f t="shared" si="131"/>
        <v>41859.703749999993</v>
      </c>
      <c r="U1086" s="7">
        <f t="shared" si="135"/>
        <v>30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30"/>
        <v>3.42</v>
      </c>
      <c r="P1087" s="7">
        <f>E1087/L1087</f>
        <v>114</v>
      </c>
      <c r="Q1087" s="9" t="str">
        <f t="shared" si="132"/>
        <v>games</v>
      </c>
      <c r="R1087" s="10" t="str">
        <f t="shared" si="133"/>
        <v>video games</v>
      </c>
      <c r="S1087" s="8">
        <f t="shared" si="134"/>
        <v>42413.462673611109</v>
      </c>
      <c r="T1087" s="8">
        <f t="shared" si="131"/>
        <v>42443.421006944445</v>
      </c>
      <c r="U1087" s="7">
        <f t="shared" si="135"/>
        <v>29.958333333335759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30"/>
        <v>8.3333333333333329E-2</v>
      </c>
      <c r="P1088" s="7">
        <f>E1088/L1088</f>
        <v>7.5</v>
      </c>
      <c r="Q1088" s="9" t="str">
        <f t="shared" si="132"/>
        <v>games</v>
      </c>
      <c r="R1088" s="10" t="str">
        <f t="shared" si="133"/>
        <v>video games</v>
      </c>
      <c r="S1088" s="8">
        <f t="shared" si="134"/>
        <v>41845.658460648148</v>
      </c>
      <c r="T1088" s="8">
        <f t="shared" si="131"/>
        <v>41875.658460648148</v>
      </c>
      <c r="U1088" s="7">
        <f t="shared" si="135"/>
        <v>30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30"/>
        <v>0</v>
      </c>
      <c r="P1089" s="7">
        <f>IF(L1089&gt;0, E1089/L1089,0)</f>
        <v>0</v>
      </c>
      <c r="Q1089" s="9" t="str">
        <f t="shared" si="132"/>
        <v>games</v>
      </c>
      <c r="R1089" s="10" t="str">
        <f t="shared" si="133"/>
        <v>video games</v>
      </c>
      <c r="S1089" s="8">
        <f t="shared" si="134"/>
        <v>41775.505636574067</v>
      </c>
      <c r="T1089" s="8">
        <f t="shared" si="131"/>
        <v>41805.505636574067</v>
      </c>
      <c r="U1089" s="7">
        <f t="shared" si="135"/>
        <v>30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139">E1090*100/D1090</f>
        <v>14.182977777777777</v>
      </c>
      <c r="P1090" s="7">
        <f t="shared" ref="P1090:P1108" si="140">E1090/L1090</f>
        <v>43.41727891156463</v>
      </c>
      <c r="Q1090" s="9" t="str">
        <f t="shared" si="132"/>
        <v>games</v>
      </c>
      <c r="R1090" s="10" t="str">
        <f t="shared" si="133"/>
        <v>video games</v>
      </c>
      <c r="S1090" s="8">
        <f t="shared" si="134"/>
        <v>41723.591053240736</v>
      </c>
      <c r="T1090" s="8">
        <f t="shared" ref="T1090:T1153" si="141">(I1090/86400)+25569+(-5/24)</f>
        <v>41753.591053240736</v>
      </c>
      <c r="U1090" s="7">
        <f t="shared" si="135"/>
        <v>30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139"/>
        <v>7.8266666666666671</v>
      </c>
      <c r="P1091" s="7">
        <f t="shared" si="140"/>
        <v>23.959183673469386</v>
      </c>
      <c r="Q1091" s="9" t="str">
        <f t="shared" ref="Q1091:Q1154" si="142">LEFT(N1091, SEARCH("/",N1091,1)-1)</f>
        <v>games</v>
      </c>
      <c r="R1091" s="10" t="str">
        <f t="shared" ref="R1091:R1154" si="143">RIGHT(N1091,LEN(N1091)-FIND("/",N1091))</f>
        <v>video games</v>
      </c>
      <c r="S1091" s="8">
        <f t="shared" ref="S1091:S1154" si="144">(J1091/86400)+25569+(-5/24)</f>
        <v>42150.981192129628</v>
      </c>
      <c r="T1091" s="8">
        <f t="shared" si="141"/>
        <v>42180.981192129628</v>
      </c>
      <c r="U1091" s="7">
        <f t="shared" ref="U1091:U1154" si="145">T1091-S1091</f>
        <v>30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39"/>
        <v>3.8464497269020695E-2</v>
      </c>
      <c r="P1092" s="7">
        <f t="shared" si="140"/>
        <v>5</v>
      </c>
      <c r="Q1092" s="9" t="str">
        <f t="shared" si="142"/>
        <v>games</v>
      </c>
      <c r="R1092" s="10" t="str">
        <f t="shared" si="143"/>
        <v>video games</v>
      </c>
      <c r="S1092" s="8">
        <f t="shared" si="144"/>
        <v>42122.977465277778</v>
      </c>
      <c r="T1092" s="8">
        <f t="shared" si="141"/>
        <v>42152.977465277778</v>
      </c>
      <c r="U1092" s="7">
        <f t="shared" si="145"/>
        <v>30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39"/>
        <v>12.5</v>
      </c>
      <c r="P1093" s="7">
        <f t="shared" si="140"/>
        <v>12.5</v>
      </c>
      <c r="Q1093" s="9" t="str">
        <f t="shared" si="142"/>
        <v>games</v>
      </c>
      <c r="R1093" s="10" t="str">
        <f t="shared" si="143"/>
        <v>video games</v>
      </c>
      <c r="S1093" s="8">
        <f t="shared" si="144"/>
        <v>42440.611944444441</v>
      </c>
      <c r="T1093" s="8">
        <f t="shared" si="141"/>
        <v>42470.570277777777</v>
      </c>
      <c r="U1093" s="7">
        <f t="shared" si="145"/>
        <v>29.958333333335759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39"/>
        <v>1.05</v>
      </c>
      <c r="P1094" s="7">
        <f t="shared" si="140"/>
        <v>3</v>
      </c>
      <c r="Q1094" s="9" t="str">
        <f t="shared" si="142"/>
        <v>games</v>
      </c>
      <c r="R1094" s="10" t="str">
        <f t="shared" si="143"/>
        <v>video games</v>
      </c>
      <c r="S1094" s="8">
        <f t="shared" si="144"/>
        <v>41249.817569444444</v>
      </c>
      <c r="T1094" s="8">
        <f t="shared" si="141"/>
        <v>41279.817569444444</v>
      </c>
      <c r="U1094" s="7">
        <f t="shared" si="145"/>
        <v>30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39"/>
        <v>14.083333333333334</v>
      </c>
      <c r="P1095" s="7">
        <f t="shared" si="140"/>
        <v>10.5625</v>
      </c>
      <c r="Q1095" s="9" t="str">
        <f t="shared" si="142"/>
        <v>games</v>
      </c>
      <c r="R1095" s="10" t="str">
        <f t="shared" si="143"/>
        <v>video games</v>
      </c>
      <c r="S1095" s="8">
        <f t="shared" si="144"/>
        <v>42396.765474537031</v>
      </c>
      <c r="T1095" s="8">
        <f t="shared" si="141"/>
        <v>42411.765474537031</v>
      </c>
      <c r="U1095" s="7">
        <f t="shared" si="145"/>
        <v>15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39"/>
        <v>18.300055555555556</v>
      </c>
      <c r="P1096" s="7">
        <f t="shared" si="140"/>
        <v>122.00037037037038</v>
      </c>
      <c r="Q1096" s="9" t="str">
        <f t="shared" si="142"/>
        <v>games</v>
      </c>
      <c r="R1096" s="10" t="str">
        <f t="shared" si="143"/>
        <v>video games</v>
      </c>
      <c r="S1096" s="8">
        <f t="shared" si="144"/>
        <v>40795.505011574074</v>
      </c>
      <c r="T1096" s="8">
        <f t="shared" si="141"/>
        <v>40825.505011574074</v>
      </c>
      <c r="U1096" s="7">
        <f t="shared" si="145"/>
        <v>30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39"/>
        <v>5.0347999999999997</v>
      </c>
      <c r="P1097" s="7">
        <f t="shared" si="140"/>
        <v>267.80851063829789</v>
      </c>
      <c r="Q1097" s="9" t="str">
        <f t="shared" si="142"/>
        <v>games</v>
      </c>
      <c r="R1097" s="10" t="str">
        <f t="shared" si="143"/>
        <v>video games</v>
      </c>
      <c r="S1097" s="8">
        <f t="shared" si="144"/>
        <v>41486.328935185185</v>
      </c>
      <c r="T1097" s="8">
        <f t="shared" si="141"/>
        <v>41516.328935185185</v>
      </c>
      <c r="U1097" s="7">
        <f t="shared" si="145"/>
        <v>30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39"/>
        <v>17.933333333333334</v>
      </c>
      <c r="P1098" s="7">
        <f t="shared" si="140"/>
        <v>74.206896551724142</v>
      </c>
      <c r="Q1098" s="9" t="str">
        <f t="shared" si="142"/>
        <v>games</v>
      </c>
      <c r="R1098" s="10" t="str">
        <f t="shared" si="143"/>
        <v>video games</v>
      </c>
      <c r="S1098" s="8">
        <f t="shared" si="144"/>
        <v>41885.309652777774</v>
      </c>
      <c r="T1098" s="8">
        <f t="shared" si="141"/>
        <v>41915.9375</v>
      </c>
      <c r="U1098" s="7">
        <f t="shared" si="145"/>
        <v>30.627847222225682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39"/>
        <v>4.7E-2</v>
      </c>
      <c r="P1099" s="7">
        <f t="shared" si="140"/>
        <v>6.7142857142857144</v>
      </c>
      <c r="Q1099" s="9" t="str">
        <f t="shared" si="142"/>
        <v>games</v>
      </c>
      <c r="R1099" s="10" t="str">
        <f t="shared" si="143"/>
        <v>video games</v>
      </c>
      <c r="S1099" s="8">
        <f t="shared" si="144"/>
        <v>41660.584224537037</v>
      </c>
      <c r="T1099" s="8">
        <f t="shared" si="141"/>
        <v>41700.584224537037</v>
      </c>
      <c r="U1099" s="7">
        <f t="shared" si="145"/>
        <v>40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39"/>
        <v>7.2119999999999997</v>
      </c>
      <c r="P1100" s="7">
        <f t="shared" si="140"/>
        <v>81.954545454545453</v>
      </c>
      <c r="Q1100" s="9" t="str">
        <f t="shared" si="142"/>
        <v>games</v>
      </c>
      <c r="R1100" s="10" t="str">
        <f t="shared" si="143"/>
        <v>video games</v>
      </c>
      <c r="S1100" s="8">
        <f t="shared" si="144"/>
        <v>41712.554340277777</v>
      </c>
      <c r="T1100" s="8">
        <f t="shared" si="141"/>
        <v>41742.554340277777</v>
      </c>
      <c r="U1100" s="7">
        <f t="shared" si="145"/>
        <v>30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39"/>
        <v>0.5</v>
      </c>
      <c r="P1101" s="7">
        <f t="shared" si="140"/>
        <v>25</v>
      </c>
      <c r="Q1101" s="9" t="str">
        <f t="shared" si="142"/>
        <v>games</v>
      </c>
      <c r="R1101" s="10" t="str">
        <f t="shared" si="143"/>
        <v>video games</v>
      </c>
      <c r="S1101" s="8">
        <f t="shared" si="144"/>
        <v>42107.628101851849</v>
      </c>
      <c r="T1101" s="8">
        <f t="shared" si="141"/>
        <v>42137.628101851849</v>
      </c>
      <c r="U1101" s="7">
        <f t="shared" si="145"/>
        <v>30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39"/>
        <v>2.5</v>
      </c>
      <c r="P1102" s="7">
        <f t="shared" si="140"/>
        <v>10</v>
      </c>
      <c r="Q1102" s="9" t="str">
        <f t="shared" si="142"/>
        <v>games</v>
      </c>
      <c r="R1102" s="10" t="str">
        <f t="shared" si="143"/>
        <v>video games</v>
      </c>
      <c r="S1102" s="8">
        <f t="shared" si="144"/>
        <v>42383.902442129627</v>
      </c>
      <c r="T1102" s="8">
        <f t="shared" si="141"/>
        <v>42413.902442129627</v>
      </c>
      <c r="U1102" s="7">
        <f t="shared" si="145"/>
        <v>30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39"/>
        <v>4.1000000000000002E-2</v>
      </c>
      <c r="P1103" s="7">
        <f t="shared" si="140"/>
        <v>6.833333333333333</v>
      </c>
      <c r="Q1103" s="9" t="str">
        <f t="shared" si="142"/>
        <v>games</v>
      </c>
      <c r="R1103" s="10" t="str">
        <f t="shared" si="143"/>
        <v>video games</v>
      </c>
      <c r="S1103" s="8">
        <f t="shared" si="144"/>
        <v>42538.564097222225</v>
      </c>
      <c r="T1103" s="8">
        <f t="shared" si="141"/>
        <v>42565.549999999996</v>
      </c>
      <c r="U1103" s="7">
        <f t="shared" si="145"/>
        <v>26.985902777771116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39"/>
        <v>5.3125</v>
      </c>
      <c r="P1104" s="7">
        <f t="shared" si="140"/>
        <v>17.708333333333332</v>
      </c>
      <c r="Q1104" s="9" t="str">
        <f t="shared" si="142"/>
        <v>games</v>
      </c>
      <c r="R1104" s="10" t="str">
        <f t="shared" si="143"/>
        <v>video games</v>
      </c>
      <c r="S1104" s="8">
        <f t="shared" si="144"/>
        <v>41576.837094907409</v>
      </c>
      <c r="T1104" s="8">
        <f t="shared" si="141"/>
        <v>41617.040972222218</v>
      </c>
      <c r="U1104" s="7">
        <f t="shared" si="145"/>
        <v>40.203877314808778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39"/>
        <v>1.62</v>
      </c>
      <c r="P1105" s="7">
        <f t="shared" si="140"/>
        <v>16.2</v>
      </c>
      <c r="Q1105" s="9" t="str">
        <f t="shared" si="142"/>
        <v>games</v>
      </c>
      <c r="R1105" s="10" t="str">
        <f t="shared" si="143"/>
        <v>video games</v>
      </c>
      <c r="S1105" s="8">
        <f t="shared" si="144"/>
        <v>42479.013773148145</v>
      </c>
      <c r="T1105" s="8">
        <f t="shared" si="141"/>
        <v>42539.013773148145</v>
      </c>
      <c r="U1105" s="7">
        <f t="shared" si="145"/>
        <v>60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39"/>
        <v>4.9516666666666671</v>
      </c>
      <c r="P1106" s="7">
        <f t="shared" si="140"/>
        <v>80.297297297297291</v>
      </c>
      <c r="Q1106" s="9" t="str">
        <f t="shared" si="142"/>
        <v>games</v>
      </c>
      <c r="R1106" s="10" t="str">
        <f t="shared" si="143"/>
        <v>video games</v>
      </c>
      <c r="S1106" s="8">
        <f t="shared" si="144"/>
        <v>41771.201631944445</v>
      </c>
      <c r="T1106" s="8">
        <f t="shared" si="141"/>
        <v>41801.201631944445</v>
      </c>
      <c r="U1106" s="7">
        <f t="shared" si="145"/>
        <v>30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39"/>
        <v>0.159</v>
      </c>
      <c r="P1107" s="7">
        <f t="shared" si="140"/>
        <v>71.55</v>
      </c>
      <c r="Q1107" s="9" t="str">
        <f t="shared" si="142"/>
        <v>games</v>
      </c>
      <c r="R1107" s="10" t="str">
        <f t="shared" si="143"/>
        <v>video games</v>
      </c>
      <c r="S1107" s="8">
        <f t="shared" si="144"/>
        <v>41691.927395833329</v>
      </c>
      <c r="T1107" s="8">
        <f t="shared" si="141"/>
        <v>41721.885729166665</v>
      </c>
      <c r="U1107" s="7">
        <f t="shared" si="145"/>
        <v>29.958333333335759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39"/>
        <v>41.25</v>
      </c>
      <c r="P1108" s="7">
        <f t="shared" si="140"/>
        <v>23.571428571428573</v>
      </c>
      <c r="Q1108" s="9" t="str">
        <f t="shared" si="142"/>
        <v>games</v>
      </c>
      <c r="R1108" s="10" t="str">
        <f t="shared" si="143"/>
        <v>video games</v>
      </c>
      <c r="S1108" s="8">
        <f t="shared" si="144"/>
        <v>40973.532118055555</v>
      </c>
      <c r="T1108" s="8">
        <f t="shared" si="141"/>
        <v>41003.490451388883</v>
      </c>
      <c r="U1108" s="7">
        <f t="shared" si="145"/>
        <v>29.958333333328483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39"/>
        <v>0</v>
      </c>
      <c r="P1109" s="7">
        <f>IF(L1109&gt;0, E1109/L1109,0)</f>
        <v>0</v>
      </c>
      <c r="Q1109" s="9" t="str">
        <f t="shared" si="142"/>
        <v>games</v>
      </c>
      <c r="R1109" s="10" t="str">
        <f t="shared" si="143"/>
        <v>video games</v>
      </c>
      <c r="S1109" s="8">
        <f t="shared" si="144"/>
        <v>41813.653055555551</v>
      </c>
      <c r="T1109" s="8">
        <f t="shared" si="141"/>
        <v>41843.653055555551</v>
      </c>
      <c r="U1109" s="7">
        <f t="shared" si="145"/>
        <v>30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39"/>
        <v>2.93</v>
      </c>
      <c r="P1110" s="7">
        <f t="shared" ref="P1110:P1121" si="146">E1110/L1110</f>
        <v>34.88095238095238</v>
      </c>
      <c r="Q1110" s="9" t="str">
        <f t="shared" si="142"/>
        <v>games</v>
      </c>
      <c r="R1110" s="10" t="str">
        <f t="shared" si="143"/>
        <v>video games</v>
      </c>
      <c r="S1110" s="8">
        <f t="shared" si="144"/>
        <v>40952.42864583333</v>
      </c>
      <c r="T1110" s="8">
        <f t="shared" si="141"/>
        <v>41012.386979166666</v>
      </c>
      <c r="U1110" s="7">
        <f t="shared" si="145"/>
        <v>59.958333333335759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39"/>
        <v>0.45</v>
      </c>
      <c r="P1111" s="7">
        <f t="shared" si="146"/>
        <v>15</v>
      </c>
      <c r="Q1111" s="9" t="str">
        <f t="shared" si="142"/>
        <v>games</v>
      </c>
      <c r="R1111" s="10" t="str">
        <f t="shared" si="143"/>
        <v>video games</v>
      </c>
      <c r="S1111" s="8">
        <f t="shared" si="144"/>
        <v>42662.543865740743</v>
      </c>
      <c r="T1111" s="8">
        <f t="shared" si="141"/>
        <v>42692.5855324074</v>
      </c>
      <c r="U1111" s="7">
        <f t="shared" si="145"/>
        <v>30.041666666656965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39"/>
        <v>0.51</v>
      </c>
      <c r="P1112" s="7">
        <f t="shared" si="146"/>
        <v>23.181818181818183</v>
      </c>
      <c r="Q1112" s="9" t="str">
        <f t="shared" si="142"/>
        <v>games</v>
      </c>
      <c r="R1112" s="10" t="str">
        <f t="shared" si="143"/>
        <v>video games</v>
      </c>
      <c r="S1112" s="8">
        <f t="shared" si="144"/>
        <v>41220.72479166666</v>
      </c>
      <c r="T1112" s="8">
        <f t="shared" si="141"/>
        <v>41250.72479166666</v>
      </c>
      <c r="U1112" s="7">
        <f t="shared" si="145"/>
        <v>30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39"/>
        <v>0.04</v>
      </c>
      <c r="P1113" s="7">
        <f t="shared" si="146"/>
        <v>1</v>
      </c>
      <c r="Q1113" s="9" t="str">
        <f t="shared" si="142"/>
        <v>games</v>
      </c>
      <c r="R1113" s="10" t="str">
        <f t="shared" si="143"/>
        <v>video games</v>
      </c>
      <c r="S1113" s="8">
        <f t="shared" si="144"/>
        <v>42346.995254629626</v>
      </c>
      <c r="T1113" s="8">
        <f t="shared" si="141"/>
        <v>42376.995254629626</v>
      </c>
      <c r="U1113" s="7">
        <f t="shared" si="145"/>
        <v>30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39"/>
        <v>35.537409090909094</v>
      </c>
      <c r="P1114" s="7">
        <f t="shared" si="146"/>
        <v>100.23371794871794</v>
      </c>
      <c r="Q1114" s="9" t="str">
        <f t="shared" si="142"/>
        <v>games</v>
      </c>
      <c r="R1114" s="10" t="str">
        <f t="shared" si="143"/>
        <v>video games</v>
      </c>
      <c r="S1114" s="8">
        <f t="shared" si="144"/>
        <v>41963.551053240742</v>
      </c>
      <c r="T1114" s="8">
        <f t="shared" si="141"/>
        <v>42023.145833333336</v>
      </c>
      <c r="U1114" s="7">
        <f t="shared" si="145"/>
        <v>59.594780092593282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39"/>
        <v>0.5</v>
      </c>
      <c r="P1115" s="7">
        <f t="shared" si="146"/>
        <v>5</v>
      </c>
      <c r="Q1115" s="9" t="str">
        <f t="shared" si="142"/>
        <v>games</v>
      </c>
      <c r="R1115" s="10" t="str">
        <f t="shared" si="143"/>
        <v>video games</v>
      </c>
      <c r="S1115" s="8">
        <f t="shared" si="144"/>
        <v>41835.768749999996</v>
      </c>
      <c r="T1115" s="8">
        <f t="shared" si="141"/>
        <v>41865.768749999996</v>
      </c>
      <c r="U1115" s="7">
        <f t="shared" si="145"/>
        <v>30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39"/>
        <v>0.16666666666666666</v>
      </c>
      <c r="P1116" s="7">
        <f t="shared" si="146"/>
        <v>3.3333333333333335</v>
      </c>
      <c r="Q1116" s="9" t="str">
        <f t="shared" si="142"/>
        <v>games</v>
      </c>
      <c r="R1116" s="10" t="str">
        <f t="shared" si="143"/>
        <v>video games</v>
      </c>
      <c r="S1116" s="8">
        <f t="shared" si="144"/>
        <v>41526.13758101852</v>
      </c>
      <c r="T1116" s="8">
        <f t="shared" si="141"/>
        <v>41556.13758101852</v>
      </c>
      <c r="U1116" s="7">
        <f t="shared" si="145"/>
        <v>30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39"/>
        <v>0.13250000000000001</v>
      </c>
      <c r="P1117" s="7">
        <f t="shared" si="146"/>
        <v>13.25</v>
      </c>
      <c r="Q1117" s="9" t="str">
        <f t="shared" si="142"/>
        <v>games</v>
      </c>
      <c r="R1117" s="10" t="str">
        <f t="shared" si="143"/>
        <v>video games</v>
      </c>
      <c r="S1117" s="8">
        <f t="shared" si="144"/>
        <v>42429.487210648142</v>
      </c>
      <c r="T1117" s="8">
        <f t="shared" si="141"/>
        <v>42459.445543981477</v>
      </c>
      <c r="U1117" s="7">
        <f t="shared" si="145"/>
        <v>29.958333333335759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39"/>
        <v>3.5704E-2</v>
      </c>
      <c r="P1118" s="7">
        <f t="shared" si="146"/>
        <v>17.852</v>
      </c>
      <c r="Q1118" s="9" t="str">
        <f t="shared" si="142"/>
        <v>games</v>
      </c>
      <c r="R1118" s="10" t="str">
        <f t="shared" si="143"/>
        <v>video games</v>
      </c>
      <c r="S1118" s="8">
        <f t="shared" si="144"/>
        <v>41009.638981481483</v>
      </c>
      <c r="T1118" s="8">
        <f t="shared" si="141"/>
        <v>41069.638981481483</v>
      </c>
      <c r="U1118" s="7">
        <f t="shared" si="145"/>
        <v>60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39"/>
        <v>8.3000000000000007</v>
      </c>
      <c r="P1119" s="7">
        <f t="shared" si="146"/>
        <v>10.375</v>
      </c>
      <c r="Q1119" s="9" t="str">
        <f t="shared" si="142"/>
        <v>games</v>
      </c>
      <c r="R1119" s="10" t="str">
        <f t="shared" si="143"/>
        <v>video games</v>
      </c>
      <c r="S1119" s="8">
        <f t="shared" si="144"/>
        <v>42333.390196759261</v>
      </c>
      <c r="T1119" s="8">
        <f t="shared" si="141"/>
        <v>42363.390196759261</v>
      </c>
      <c r="U1119" s="7">
        <f t="shared" si="145"/>
        <v>30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39"/>
        <v>2.4222222222222221</v>
      </c>
      <c r="P1120" s="7">
        <f t="shared" si="146"/>
        <v>36.333333333333336</v>
      </c>
      <c r="Q1120" s="9" t="str">
        <f t="shared" si="142"/>
        <v>games</v>
      </c>
      <c r="R1120" s="10" t="str">
        <f t="shared" si="143"/>
        <v>video games</v>
      </c>
      <c r="S1120" s="8">
        <f t="shared" si="144"/>
        <v>41703.958090277774</v>
      </c>
      <c r="T1120" s="8">
        <f t="shared" si="141"/>
        <v>41733.91642361111</v>
      </c>
      <c r="U1120" s="7">
        <f t="shared" si="145"/>
        <v>29.958333333335759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39"/>
        <v>0.23809523809523808</v>
      </c>
      <c r="P1121" s="7">
        <f t="shared" si="146"/>
        <v>5</v>
      </c>
      <c r="Q1121" s="9" t="str">
        <f t="shared" si="142"/>
        <v>games</v>
      </c>
      <c r="R1121" s="10" t="str">
        <f t="shared" si="143"/>
        <v>video games</v>
      </c>
      <c r="S1121" s="8">
        <f t="shared" si="144"/>
        <v>41722.584074074075</v>
      </c>
      <c r="T1121" s="8">
        <f t="shared" si="141"/>
        <v>41735.584074074075</v>
      </c>
      <c r="U1121" s="7">
        <f t="shared" si="145"/>
        <v>13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39"/>
        <v>0</v>
      </c>
      <c r="P1122" s="7">
        <f>IF(L1122&gt;0, E1122/L1122,0)</f>
        <v>0</v>
      </c>
      <c r="Q1122" s="9" t="str">
        <f t="shared" si="142"/>
        <v>games</v>
      </c>
      <c r="R1122" s="10" t="str">
        <f t="shared" si="143"/>
        <v>video games</v>
      </c>
      <c r="S1122" s="8">
        <f t="shared" si="144"/>
        <v>40799.664351851847</v>
      </c>
      <c r="T1122" s="8">
        <f t="shared" si="141"/>
        <v>40844.664351851847</v>
      </c>
      <c r="U1122" s="7">
        <f t="shared" si="145"/>
        <v>45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39"/>
        <v>1.1599999999999999E-2</v>
      </c>
      <c r="P1123" s="7">
        <f>E1123/L1123</f>
        <v>5.8</v>
      </c>
      <c r="Q1123" s="9" t="str">
        <f t="shared" si="142"/>
        <v>games</v>
      </c>
      <c r="R1123" s="10" t="str">
        <f t="shared" si="143"/>
        <v>video games</v>
      </c>
      <c r="S1123" s="8">
        <f t="shared" si="144"/>
        <v>42412.72587962963</v>
      </c>
      <c r="T1123" s="8">
        <f t="shared" si="141"/>
        <v>42442.684212962959</v>
      </c>
      <c r="U1123" s="7">
        <f t="shared" si="145"/>
        <v>29.958333333328483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39"/>
        <v>0</v>
      </c>
      <c r="P1124" s="7">
        <f>IF(L1124&gt;0, E1124/L1124,0)</f>
        <v>0</v>
      </c>
      <c r="Q1124" s="9" t="str">
        <f t="shared" si="142"/>
        <v>games</v>
      </c>
      <c r="R1124" s="10" t="str">
        <f t="shared" si="143"/>
        <v>video games</v>
      </c>
      <c r="S1124" s="8">
        <f t="shared" si="144"/>
        <v>41410.495659722219</v>
      </c>
      <c r="T1124" s="8">
        <f t="shared" si="141"/>
        <v>41424.495659722219</v>
      </c>
      <c r="U1124" s="7">
        <f t="shared" si="145"/>
        <v>14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39"/>
        <v>0.22</v>
      </c>
      <c r="P1125" s="7">
        <f>E1125/L1125</f>
        <v>3.6666666666666665</v>
      </c>
      <c r="Q1125" s="9" t="str">
        <f t="shared" si="142"/>
        <v>games</v>
      </c>
      <c r="R1125" s="10" t="str">
        <f t="shared" si="143"/>
        <v>video games</v>
      </c>
      <c r="S1125" s="8">
        <f t="shared" si="144"/>
        <v>41718.315370370365</v>
      </c>
      <c r="T1125" s="8">
        <f t="shared" si="141"/>
        <v>41748.315370370365</v>
      </c>
      <c r="U1125" s="7">
        <f t="shared" si="145"/>
        <v>30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39"/>
        <v>0.47222222222222221</v>
      </c>
      <c r="P1126" s="7">
        <f>E1126/L1126</f>
        <v>60.714285714285715</v>
      </c>
      <c r="Q1126" s="9" t="str">
        <f t="shared" si="142"/>
        <v>games</v>
      </c>
      <c r="R1126" s="10" t="str">
        <f t="shared" si="143"/>
        <v>mobile games</v>
      </c>
      <c r="S1126" s="8">
        <f t="shared" si="144"/>
        <v>42094.458923611113</v>
      </c>
      <c r="T1126" s="8">
        <f t="shared" si="141"/>
        <v>42124.458923611113</v>
      </c>
      <c r="U1126" s="7">
        <f t="shared" si="145"/>
        <v>30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39"/>
        <v>0</v>
      </c>
      <c r="P1127" s="7">
        <f>IF(L1127&gt;0, E1127/L1127,0)</f>
        <v>0</v>
      </c>
      <c r="Q1127" s="9" t="str">
        <f t="shared" si="142"/>
        <v>games</v>
      </c>
      <c r="R1127" s="10" t="str">
        <f t="shared" si="143"/>
        <v>mobile games</v>
      </c>
      <c r="S1127" s="8">
        <f t="shared" si="144"/>
        <v>42212.415856481479</v>
      </c>
      <c r="T1127" s="8">
        <f t="shared" si="141"/>
        <v>42272.415856481479</v>
      </c>
      <c r="U1127" s="7">
        <f t="shared" si="145"/>
        <v>60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39"/>
        <v>0.5</v>
      </c>
      <c r="P1128" s="7">
        <f>E1128/L1128</f>
        <v>5</v>
      </c>
      <c r="Q1128" s="9" t="str">
        <f t="shared" si="142"/>
        <v>games</v>
      </c>
      <c r="R1128" s="10" t="str">
        <f t="shared" si="143"/>
        <v>mobile games</v>
      </c>
      <c r="S1128" s="8">
        <f t="shared" si="144"/>
        <v>42535.119143518517</v>
      </c>
      <c r="T1128" s="8">
        <f t="shared" si="141"/>
        <v>42565.119143518517</v>
      </c>
      <c r="U1128" s="7">
        <f t="shared" si="145"/>
        <v>30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39"/>
        <v>1.6714285714285715</v>
      </c>
      <c r="P1129" s="7">
        <f>E1129/L1129</f>
        <v>25.434782608695652</v>
      </c>
      <c r="Q1129" s="9" t="str">
        <f t="shared" si="142"/>
        <v>games</v>
      </c>
      <c r="R1129" s="10" t="str">
        <f t="shared" si="143"/>
        <v>mobile games</v>
      </c>
      <c r="S1129" s="8">
        <f t="shared" si="144"/>
        <v>41926.645833333328</v>
      </c>
      <c r="T1129" s="8">
        <f t="shared" si="141"/>
        <v>41957.687499999993</v>
      </c>
      <c r="U1129" s="7">
        <f t="shared" si="145"/>
        <v>31.041666666664241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39"/>
        <v>0.1</v>
      </c>
      <c r="P1130" s="7">
        <f>E1130/L1130</f>
        <v>1</v>
      </c>
      <c r="Q1130" s="9" t="str">
        <f t="shared" si="142"/>
        <v>games</v>
      </c>
      <c r="R1130" s="10" t="str">
        <f t="shared" si="143"/>
        <v>mobile games</v>
      </c>
      <c r="S1130" s="8">
        <f t="shared" si="144"/>
        <v>41828.441168981481</v>
      </c>
      <c r="T1130" s="8">
        <f t="shared" si="141"/>
        <v>41858.441168981481</v>
      </c>
      <c r="U1130" s="7">
        <f t="shared" si="145"/>
        <v>30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39"/>
        <v>0.105</v>
      </c>
      <c r="P1131" s="7">
        <f>E1131/L1131</f>
        <v>10.5</v>
      </c>
      <c r="Q1131" s="9" t="str">
        <f t="shared" si="142"/>
        <v>games</v>
      </c>
      <c r="R1131" s="10" t="str">
        <f t="shared" si="143"/>
        <v>mobile games</v>
      </c>
      <c r="S1131" s="8">
        <f t="shared" si="144"/>
        <v>42496.056631944441</v>
      </c>
      <c r="T1131" s="8">
        <f t="shared" si="141"/>
        <v>42526.056631944441</v>
      </c>
      <c r="U1131" s="7">
        <f t="shared" si="145"/>
        <v>30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39"/>
        <v>0.22</v>
      </c>
      <c r="P1132" s="7">
        <f>E1132/L1132</f>
        <v>3.6666666666666665</v>
      </c>
      <c r="Q1132" s="9" t="str">
        <f t="shared" si="142"/>
        <v>games</v>
      </c>
      <c r="R1132" s="10" t="str">
        <f t="shared" si="143"/>
        <v>mobile games</v>
      </c>
      <c r="S1132" s="8">
        <f t="shared" si="144"/>
        <v>41908.788194444445</v>
      </c>
      <c r="T1132" s="8">
        <f t="shared" si="141"/>
        <v>41968.829861111109</v>
      </c>
      <c r="U1132" s="7">
        <f t="shared" si="145"/>
        <v>60.041666666664241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39"/>
        <v>0</v>
      </c>
      <c r="P1133" s="7">
        <f>IF(L1133&gt;0, E1133/L1133,0)</f>
        <v>0</v>
      </c>
      <c r="Q1133" s="9" t="str">
        <f t="shared" si="142"/>
        <v>games</v>
      </c>
      <c r="R1133" s="10" t="str">
        <f t="shared" si="143"/>
        <v>mobile games</v>
      </c>
      <c r="S1133" s="8">
        <f t="shared" si="144"/>
        <v>42332.699861111112</v>
      </c>
      <c r="T1133" s="8">
        <f t="shared" si="141"/>
        <v>42362.699861111112</v>
      </c>
      <c r="U1133" s="7">
        <f t="shared" si="145"/>
        <v>30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39"/>
        <v>14.38</v>
      </c>
      <c r="P1134" s="7">
        <f t="shared" ref="P1134:P1141" si="147">E1134/L1134</f>
        <v>110.61538461538461</v>
      </c>
      <c r="Q1134" s="9" t="str">
        <f t="shared" si="142"/>
        <v>games</v>
      </c>
      <c r="R1134" s="10" t="str">
        <f t="shared" si="143"/>
        <v>mobile games</v>
      </c>
      <c r="S1134" s="8">
        <f t="shared" si="144"/>
        <v>42705.907071759262</v>
      </c>
      <c r="T1134" s="8">
        <f t="shared" si="141"/>
        <v>42735.907071759262</v>
      </c>
      <c r="U1134" s="7">
        <f t="shared" si="145"/>
        <v>30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39"/>
        <v>0.66666666666666663</v>
      </c>
      <c r="P1135" s="7">
        <f t="shared" si="147"/>
        <v>20</v>
      </c>
      <c r="Q1135" s="9" t="str">
        <f t="shared" si="142"/>
        <v>games</v>
      </c>
      <c r="R1135" s="10" t="str">
        <f t="shared" si="143"/>
        <v>mobile games</v>
      </c>
      <c r="S1135" s="8">
        <f t="shared" si="144"/>
        <v>41821.198854166665</v>
      </c>
      <c r="T1135" s="8">
        <f t="shared" si="141"/>
        <v>41851.198854166665</v>
      </c>
      <c r="U1135" s="7">
        <f t="shared" si="145"/>
        <v>30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39"/>
        <v>4.0000000000000001E-3</v>
      </c>
      <c r="P1136" s="7">
        <f t="shared" si="147"/>
        <v>1</v>
      </c>
      <c r="Q1136" s="9" t="str">
        <f t="shared" si="142"/>
        <v>games</v>
      </c>
      <c r="R1136" s="10" t="str">
        <f t="shared" si="143"/>
        <v>mobile games</v>
      </c>
      <c r="S1136" s="8">
        <f t="shared" si="144"/>
        <v>41958.07671296296</v>
      </c>
      <c r="T1136" s="8">
        <f t="shared" si="141"/>
        <v>41971.981249999997</v>
      </c>
      <c r="U1136" s="7">
        <f t="shared" si="145"/>
        <v>13.904537037036789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39"/>
        <v>5</v>
      </c>
      <c r="P1137" s="7">
        <f t="shared" si="147"/>
        <v>50</v>
      </c>
      <c r="Q1137" s="9" t="str">
        <f t="shared" si="142"/>
        <v>games</v>
      </c>
      <c r="R1137" s="10" t="str">
        <f t="shared" si="143"/>
        <v>mobile games</v>
      </c>
      <c r="S1137" s="8">
        <f t="shared" si="144"/>
        <v>42558.781180555554</v>
      </c>
      <c r="T1137" s="8">
        <f t="shared" si="141"/>
        <v>42588.781180555554</v>
      </c>
      <c r="U1137" s="7">
        <f t="shared" si="145"/>
        <v>30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39"/>
        <v>6.4439140811455848</v>
      </c>
      <c r="P1138" s="7">
        <f t="shared" si="147"/>
        <v>45</v>
      </c>
      <c r="Q1138" s="9" t="str">
        <f t="shared" si="142"/>
        <v>games</v>
      </c>
      <c r="R1138" s="10" t="str">
        <f t="shared" si="143"/>
        <v>mobile games</v>
      </c>
      <c r="S1138" s="8">
        <f t="shared" si="144"/>
        <v>42327.46329861111</v>
      </c>
      <c r="T1138" s="8">
        <f t="shared" si="141"/>
        <v>42357.46329861111</v>
      </c>
      <c r="U1138" s="7">
        <f t="shared" si="145"/>
        <v>30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39"/>
        <v>39.5</v>
      </c>
      <c r="P1139" s="7">
        <f t="shared" si="147"/>
        <v>253.2051282051282</v>
      </c>
      <c r="Q1139" s="9" t="str">
        <f t="shared" si="142"/>
        <v>games</v>
      </c>
      <c r="R1139" s="10" t="str">
        <f t="shared" si="143"/>
        <v>mobile games</v>
      </c>
      <c r="S1139" s="8">
        <f t="shared" si="144"/>
        <v>42453.611354166664</v>
      </c>
      <c r="T1139" s="8">
        <f t="shared" si="141"/>
        <v>42483.611354166664</v>
      </c>
      <c r="U1139" s="7">
        <f t="shared" si="145"/>
        <v>30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39"/>
        <v>0.35714285714285715</v>
      </c>
      <c r="P1140" s="7">
        <f t="shared" si="147"/>
        <v>31.25</v>
      </c>
      <c r="Q1140" s="9" t="str">
        <f t="shared" si="142"/>
        <v>games</v>
      </c>
      <c r="R1140" s="10" t="str">
        <f t="shared" si="143"/>
        <v>mobile games</v>
      </c>
      <c r="S1140" s="8">
        <f t="shared" si="144"/>
        <v>42736.698275462964</v>
      </c>
      <c r="T1140" s="8">
        <f t="shared" si="141"/>
        <v>42756.698275462964</v>
      </c>
      <c r="U1140" s="7">
        <f t="shared" si="145"/>
        <v>20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39"/>
        <v>6.25E-2</v>
      </c>
      <c r="P1141" s="7">
        <f t="shared" si="147"/>
        <v>5</v>
      </c>
      <c r="Q1141" s="9" t="str">
        <f t="shared" si="142"/>
        <v>games</v>
      </c>
      <c r="R1141" s="10" t="str">
        <f t="shared" si="143"/>
        <v>mobile games</v>
      </c>
      <c r="S1141" s="8">
        <f t="shared" si="144"/>
        <v>41975.139189814814</v>
      </c>
      <c r="T1141" s="8">
        <f t="shared" si="141"/>
        <v>42005.139189814814</v>
      </c>
      <c r="U1141" s="7">
        <f t="shared" si="145"/>
        <v>30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39"/>
        <v>0</v>
      </c>
      <c r="P1142" s="7">
        <f>IF(L1142&gt;0, E1142/L1142,0)</f>
        <v>0</v>
      </c>
      <c r="Q1142" s="9" t="str">
        <f t="shared" si="142"/>
        <v>games</v>
      </c>
      <c r="R1142" s="10" t="str">
        <f t="shared" si="143"/>
        <v>mobile games</v>
      </c>
      <c r="S1142" s="8">
        <f t="shared" si="144"/>
        <v>42192.253715277773</v>
      </c>
      <c r="T1142" s="8">
        <f t="shared" si="141"/>
        <v>42222.253715277773</v>
      </c>
      <c r="U1142" s="7">
        <f t="shared" si="145"/>
        <v>30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39"/>
        <v>0</v>
      </c>
      <c r="P1143" s="7">
        <f>IF(L1143&gt;0, E1143/L1143,0)</f>
        <v>0</v>
      </c>
      <c r="Q1143" s="9" t="str">
        <f t="shared" si="142"/>
        <v>games</v>
      </c>
      <c r="R1143" s="10" t="str">
        <f t="shared" si="143"/>
        <v>mobile games</v>
      </c>
      <c r="S1143" s="8">
        <f t="shared" si="144"/>
        <v>42164.491319444445</v>
      </c>
      <c r="T1143" s="8">
        <f t="shared" si="141"/>
        <v>42194.491319444445</v>
      </c>
      <c r="U1143" s="7">
        <f t="shared" si="145"/>
        <v>30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39"/>
        <v>0</v>
      </c>
      <c r="P1144" s="7">
        <f>IF(L1144&gt;0, E1144/L1144,0)</f>
        <v>0</v>
      </c>
      <c r="Q1144" s="9" t="str">
        <f t="shared" si="142"/>
        <v>games</v>
      </c>
      <c r="R1144" s="10" t="str">
        <f t="shared" si="143"/>
        <v>mobile games</v>
      </c>
      <c r="S1144" s="8">
        <f t="shared" si="144"/>
        <v>42021.797766203701</v>
      </c>
      <c r="T1144" s="8">
        <f t="shared" si="141"/>
        <v>42051.797766203701</v>
      </c>
      <c r="U1144" s="7">
        <f t="shared" si="145"/>
        <v>30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39"/>
        <v>0.41333333333333333</v>
      </c>
      <c r="P1145" s="7">
        <f>E1145/L1145</f>
        <v>23.25</v>
      </c>
      <c r="Q1145" s="9" t="str">
        <f t="shared" si="142"/>
        <v>games</v>
      </c>
      <c r="R1145" s="10" t="str">
        <f t="shared" si="143"/>
        <v>mobile games</v>
      </c>
      <c r="S1145" s="8">
        <f t="shared" si="144"/>
        <v>42324.985254629624</v>
      </c>
      <c r="T1145" s="8">
        <f t="shared" si="141"/>
        <v>42354.985254629624</v>
      </c>
      <c r="U1145" s="7">
        <f t="shared" si="145"/>
        <v>30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39"/>
        <v>0</v>
      </c>
      <c r="P1146" s="7">
        <f>IF(L1146&gt;0, E1146/L1146,0)</f>
        <v>0</v>
      </c>
      <c r="Q1146" s="9" t="str">
        <f t="shared" si="142"/>
        <v>food</v>
      </c>
      <c r="R1146" s="10" t="str">
        <f t="shared" si="143"/>
        <v>food trucks</v>
      </c>
      <c r="S1146" s="8">
        <f t="shared" si="144"/>
        <v>42092.973611111105</v>
      </c>
      <c r="T1146" s="8">
        <f t="shared" si="141"/>
        <v>42122.973611111105</v>
      </c>
      <c r="U1146" s="7">
        <f t="shared" si="145"/>
        <v>30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39"/>
        <v>0.125</v>
      </c>
      <c r="P1147" s="7">
        <f>E1147/L1147</f>
        <v>100</v>
      </c>
      <c r="Q1147" s="9" t="str">
        <f t="shared" si="142"/>
        <v>food</v>
      </c>
      <c r="R1147" s="10" t="str">
        <f t="shared" si="143"/>
        <v>food trucks</v>
      </c>
      <c r="S1147" s="8">
        <f t="shared" si="144"/>
        <v>41854.539259259254</v>
      </c>
      <c r="T1147" s="8">
        <f t="shared" si="141"/>
        <v>41914.539259259254</v>
      </c>
      <c r="U1147" s="7">
        <f t="shared" si="145"/>
        <v>60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39"/>
        <v>8.8333333333333339</v>
      </c>
      <c r="P1148" s="7">
        <f>E1148/L1148</f>
        <v>44.166666666666664</v>
      </c>
      <c r="Q1148" s="9" t="str">
        <f t="shared" si="142"/>
        <v>food</v>
      </c>
      <c r="R1148" s="10" t="str">
        <f t="shared" si="143"/>
        <v>food trucks</v>
      </c>
      <c r="S1148" s="8">
        <f t="shared" si="144"/>
        <v>41723.745057870365</v>
      </c>
      <c r="T1148" s="8">
        <f t="shared" si="141"/>
        <v>41761.745057870365</v>
      </c>
      <c r="U1148" s="7">
        <f t="shared" si="145"/>
        <v>38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39"/>
        <v>0</v>
      </c>
      <c r="P1149" s="7">
        <f>IF(L1149&gt;0, E1149/L1149,0)</f>
        <v>0</v>
      </c>
      <c r="Q1149" s="9" t="str">
        <f t="shared" si="142"/>
        <v>food</v>
      </c>
      <c r="R1149" s="10" t="str">
        <f t="shared" si="143"/>
        <v>food trucks</v>
      </c>
      <c r="S1149" s="8">
        <f t="shared" si="144"/>
        <v>41871.763692129629</v>
      </c>
      <c r="T1149" s="8">
        <f t="shared" si="141"/>
        <v>41931.763692129629</v>
      </c>
      <c r="U1149" s="7">
        <f t="shared" si="145"/>
        <v>60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39"/>
        <v>0.48666666666666669</v>
      </c>
      <c r="P1150" s="7">
        <f>E1150/L1150</f>
        <v>24.333333333333332</v>
      </c>
      <c r="Q1150" s="9" t="str">
        <f t="shared" si="142"/>
        <v>food</v>
      </c>
      <c r="R1150" s="10" t="str">
        <f t="shared" si="143"/>
        <v>food trucks</v>
      </c>
      <c r="S1150" s="8">
        <f t="shared" si="144"/>
        <v>42674.962743055548</v>
      </c>
      <c r="T1150" s="8">
        <f t="shared" si="141"/>
        <v>42705.00440972222</v>
      </c>
      <c r="U1150" s="7">
        <f t="shared" si="145"/>
        <v>30.041666666671517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39"/>
        <v>0.15</v>
      </c>
      <c r="P1151" s="7">
        <f>E1151/L1151</f>
        <v>37.5</v>
      </c>
      <c r="Q1151" s="9" t="str">
        <f t="shared" si="142"/>
        <v>food</v>
      </c>
      <c r="R1151" s="10" t="str">
        <f t="shared" si="143"/>
        <v>food trucks</v>
      </c>
      <c r="S1151" s="8">
        <f t="shared" si="144"/>
        <v>42507.501921296294</v>
      </c>
      <c r="T1151" s="8">
        <f t="shared" si="141"/>
        <v>42537.501921296294</v>
      </c>
      <c r="U1151" s="7">
        <f t="shared" si="145"/>
        <v>30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39"/>
        <v>10.08</v>
      </c>
      <c r="P1152" s="7">
        <f>E1152/L1152</f>
        <v>42</v>
      </c>
      <c r="Q1152" s="9" t="str">
        <f t="shared" si="142"/>
        <v>food</v>
      </c>
      <c r="R1152" s="10" t="str">
        <f t="shared" si="143"/>
        <v>food trucks</v>
      </c>
      <c r="S1152" s="8">
        <f t="shared" si="144"/>
        <v>42317.74623842592</v>
      </c>
      <c r="T1152" s="8">
        <f t="shared" si="141"/>
        <v>42377.74623842592</v>
      </c>
      <c r="U1152" s="7">
        <f t="shared" si="145"/>
        <v>60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39"/>
        <v>0</v>
      </c>
      <c r="P1153" s="7">
        <f>IF(L1153&gt;0, E1153/L1153,0)</f>
        <v>0</v>
      </c>
      <c r="Q1153" s="9" t="str">
        <f t="shared" si="142"/>
        <v>food</v>
      </c>
      <c r="R1153" s="10" t="str">
        <f t="shared" si="143"/>
        <v>food trucks</v>
      </c>
      <c r="S1153" s="8">
        <f t="shared" si="144"/>
        <v>42223.894247685188</v>
      </c>
      <c r="T1153" s="8">
        <f t="shared" si="141"/>
        <v>42253.894247685188</v>
      </c>
      <c r="U1153" s="7">
        <f t="shared" si="145"/>
        <v>30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148">E1154*100/D1154</f>
        <v>5.6937499999999996</v>
      </c>
      <c r="P1154" s="7">
        <f>E1154/L1154</f>
        <v>60.733333333333334</v>
      </c>
      <c r="Q1154" s="9" t="str">
        <f t="shared" si="142"/>
        <v>food</v>
      </c>
      <c r="R1154" s="10" t="str">
        <f t="shared" si="143"/>
        <v>food trucks</v>
      </c>
      <c r="S1154" s="8">
        <f t="shared" si="144"/>
        <v>42109.501296296294</v>
      </c>
      <c r="T1154" s="8">
        <f t="shared" ref="T1154:T1217" si="149">(I1154/86400)+25569+(-5/24)</f>
        <v>42139.501296296294</v>
      </c>
      <c r="U1154" s="7">
        <f t="shared" si="145"/>
        <v>30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148"/>
        <v>0.625</v>
      </c>
      <c r="P1155" s="7">
        <f>E1155/L1155</f>
        <v>50</v>
      </c>
      <c r="Q1155" s="9" t="str">
        <f t="shared" ref="Q1155:Q1218" si="150">LEFT(N1155, SEARCH("/",N1155,1)-1)</f>
        <v>food</v>
      </c>
      <c r="R1155" s="10" t="str">
        <f t="shared" ref="R1155:R1218" si="151">RIGHT(N1155,LEN(N1155)-FIND("/",N1155))</f>
        <v>food trucks</v>
      </c>
      <c r="S1155" s="8">
        <f t="shared" ref="S1155:S1218" si="152">(J1155/86400)+25569+(-5/24)</f>
        <v>42143.505844907406</v>
      </c>
      <c r="T1155" s="8">
        <f t="shared" si="149"/>
        <v>42173.505844907406</v>
      </c>
      <c r="U1155" s="7">
        <f t="shared" ref="U1155:U1218" si="153">T1155-S1155</f>
        <v>30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48"/>
        <v>6.5</v>
      </c>
      <c r="P1156" s="7">
        <f>E1156/L1156</f>
        <v>108.33333333333333</v>
      </c>
      <c r="Q1156" s="9" t="str">
        <f t="shared" si="150"/>
        <v>food</v>
      </c>
      <c r="R1156" s="10" t="str">
        <f t="shared" si="151"/>
        <v>food trucks</v>
      </c>
      <c r="S1156" s="8">
        <f t="shared" si="152"/>
        <v>42222.900532407402</v>
      </c>
      <c r="T1156" s="8">
        <f t="shared" si="149"/>
        <v>42252.900532407402</v>
      </c>
      <c r="U1156" s="7">
        <f t="shared" si="153"/>
        <v>30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48"/>
        <v>0.752</v>
      </c>
      <c r="P1157" s="7">
        <f>E1157/L1157</f>
        <v>23.5</v>
      </c>
      <c r="Q1157" s="9" t="str">
        <f t="shared" si="150"/>
        <v>food</v>
      </c>
      <c r="R1157" s="10" t="str">
        <f t="shared" si="151"/>
        <v>food trucks</v>
      </c>
      <c r="S1157" s="8">
        <f t="shared" si="152"/>
        <v>41835.555648148147</v>
      </c>
      <c r="T1157" s="8">
        <f t="shared" si="149"/>
        <v>41865.555648148147</v>
      </c>
      <c r="U1157" s="7">
        <f t="shared" si="153"/>
        <v>30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48"/>
        <v>0</v>
      </c>
      <c r="P1158" s="7">
        <f>IF(L1158&gt;0, E1158/L1158,0)</f>
        <v>0</v>
      </c>
      <c r="Q1158" s="9" t="str">
        <f t="shared" si="150"/>
        <v>food</v>
      </c>
      <c r="R1158" s="10" t="str">
        <f t="shared" si="151"/>
        <v>food trucks</v>
      </c>
      <c r="S1158" s="8">
        <f t="shared" si="152"/>
        <v>42028.862986111104</v>
      </c>
      <c r="T1158" s="8">
        <f t="shared" si="149"/>
        <v>42058.862986111104</v>
      </c>
      <c r="U1158" s="7">
        <f t="shared" si="153"/>
        <v>30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48"/>
        <v>1.51</v>
      </c>
      <c r="P1159" s="7">
        <f>E1159/L1159</f>
        <v>50.333333333333336</v>
      </c>
      <c r="Q1159" s="9" t="str">
        <f t="shared" si="150"/>
        <v>food</v>
      </c>
      <c r="R1159" s="10" t="str">
        <f t="shared" si="151"/>
        <v>food trucks</v>
      </c>
      <c r="S1159" s="8">
        <f t="shared" si="152"/>
        <v>41918.419907407406</v>
      </c>
      <c r="T1159" s="8">
        <f t="shared" si="149"/>
        <v>41978.46157407407</v>
      </c>
      <c r="U1159" s="7">
        <f t="shared" si="153"/>
        <v>60.041666666664241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48"/>
        <v>0.46666666666666667</v>
      </c>
      <c r="P1160" s="7">
        <f>E1160/L1160</f>
        <v>11.666666666666666</v>
      </c>
      <c r="Q1160" s="9" t="str">
        <f t="shared" si="150"/>
        <v>food</v>
      </c>
      <c r="R1160" s="10" t="str">
        <f t="shared" si="151"/>
        <v>food trucks</v>
      </c>
      <c r="S1160" s="8">
        <f t="shared" si="152"/>
        <v>41951.883425925924</v>
      </c>
      <c r="T1160" s="8">
        <f t="shared" si="149"/>
        <v>41981.883425925924</v>
      </c>
      <c r="U1160" s="7">
        <f t="shared" si="153"/>
        <v>30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48"/>
        <v>0</v>
      </c>
      <c r="P1161" s="7">
        <f>IF(L1161&gt;0, E1161/L1161,0)</f>
        <v>0</v>
      </c>
      <c r="Q1161" s="9" t="str">
        <f t="shared" si="150"/>
        <v>food</v>
      </c>
      <c r="R1161" s="10" t="str">
        <f t="shared" si="151"/>
        <v>food trucks</v>
      </c>
      <c r="S1161" s="8">
        <f t="shared" si="152"/>
        <v>42154.518113425926</v>
      </c>
      <c r="T1161" s="8">
        <f t="shared" si="149"/>
        <v>42185.447916666664</v>
      </c>
      <c r="U1161" s="7">
        <f t="shared" si="153"/>
        <v>30.929803240738693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48"/>
        <v>3.85</v>
      </c>
      <c r="P1162" s="7">
        <f>E1162/L1162</f>
        <v>60.789473684210527</v>
      </c>
      <c r="Q1162" s="9" t="str">
        <f t="shared" si="150"/>
        <v>food</v>
      </c>
      <c r="R1162" s="10" t="str">
        <f t="shared" si="151"/>
        <v>food trucks</v>
      </c>
      <c r="S1162" s="8">
        <f t="shared" si="152"/>
        <v>42060.946597222217</v>
      </c>
      <c r="T1162" s="8">
        <f t="shared" si="149"/>
        <v>42090.904930555553</v>
      </c>
      <c r="U1162" s="7">
        <f t="shared" si="153"/>
        <v>29.958333333335759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48"/>
        <v>0</v>
      </c>
      <c r="P1163" s="7">
        <f>IF(L1163&gt;0, E1163/L1163,0)</f>
        <v>0</v>
      </c>
      <c r="Q1163" s="9" t="str">
        <f t="shared" si="150"/>
        <v>food</v>
      </c>
      <c r="R1163" s="10" t="str">
        <f t="shared" si="151"/>
        <v>food trucks</v>
      </c>
      <c r="S1163" s="8">
        <f t="shared" si="152"/>
        <v>42122.421168981477</v>
      </c>
      <c r="T1163" s="8">
        <f t="shared" si="149"/>
        <v>42143.421168981477</v>
      </c>
      <c r="U1163" s="7">
        <f t="shared" si="153"/>
        <v>21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48"/>
        <v>5.8333333333333334E-2</v>
      </c>
      <c r="P1164" s="7">
        <f>E1164/L1164</f>
        <v>17.5</v>
      </c>
      <c r="Q1164" s="9" t="str">
        <f t="shared" si="150"/>
        <v>food</v>
      </c>
      <c r="R1164" s="10" t="str">
        <f t="shared" si="151"/>
        <v>food trucks</v>
      </c>
      <c r="S1164" s="8">
        <f t="shared" si="152"/>
        <v>41876.475277777776</v>
      </c>
      <c r="T1164" s="8">
        <f t="shared" si="149"/>
        <v>41907.475277777776</v>
      </c>
      <c r="U1164" s="7">
        <f t="shared" si="153"/>
        <v>31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48"/>
        <v>0</v>
      </c>
      <c r="P1165" s="7">
        <f>IF(L1165&gt;0, E1165/L1165,0)</f>
        <v>0</v>
      </c>
      <c r="Q1165" s="9" t="str">
        <f t="shared" si="150"/>
        <v>food</v>
      </c>
      <c r="R1165" s="10" t="str">
        <f t="shared" si="151"/>
        <v>food trucks</v>
      </c>
      <c r="S1165" s="8">
        <f t="shared" si="152"/>
        <v>41830.515277777777</v>
      </c>
      <c r="T1165" s="8">
        <f t="shared" si="149"/>
        <v>41860.515277777777</v>
      </c>
      <c r="U1165" s="7">
        <f t="shared" si="153"/>
        <v>30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48"/>
        <v>0</v>
      </c>
      <c r="P1166" s="7">
        <f>IF(L1166&gt;0, E1166/L1166,0)</f>
        <v>0</v>
      </c>
      <c r="Q1166" s="9" t="str">
        <f t="shared" si="150"/>
        <v>food</v>
      </c>
      <c r="R1166" s="10" t="str">
        <f t="shared" si="151"/>
        <v>food trucks</v>
      </c>
      <c r="S1166" s="8">
        <f t="shared" si="152"/>
        <v>42509.51599537037</v>
      </c>
      <c r="T1166" s="8">
        <f t="shared" si="149"/>
        <v>42539.51599537037</v>
      </c>
      <c r="U1166" s="7">
        <f t="shared" si="153"/>
        <v>30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48"/>
        <v>20.704999999999998</v>
      </c>
      <c r="P1167" s="7">
        <f t="shared" ref="P1167:P1173" si="154">E1167/L1167</f>
        <v>82.82</v>
      </c>
      <c r="Q1167" s="9" t="str">
        <f t="shared" si="150"/>
        <v>food</v>
      </c>
      <c r="R1167" s="10" t="str">
        <f t="shared" si="151"/>
        <v>food trucks</v>
      </c>
      <c r="S1167" s="8">
        <f t="shared" si="152"/>
        <v>41792.00613425926</v>
      </c>
      <c r="T1167" s="8">
        <f t="shared" si="149"/>
        <v>41826.00613425926</v>
      </c>
      <c r="U1167" s="7">
        <f t="shared" si="153"/>
        <v>34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48"/>
        <v>19.14</v>
      </c>
      <c r="P1168" s="7">
        <f t="shared" si="154"/>
        <v>358.875</v>
      </c>
      <c r="Q1168" s="9" t="str">
        <f t="shared" si="150"/>
        <v>food</v>
      </c>
      <c r="R1168" s="10" t="str">
        <f t="shared" si="151"/>
        <v>food trucks</v>
      </c>
      <c r="S1168" s="8">
        <f t="shared" si="152"/>
        <v>42150.277106481481</v>
      </c>
      <c r="T1168" s="8">
        <f t="shared" si="149"/>
        <v>42180.958333333336</v>
      </c>
      <c r="U1168" s="7">
        <f t="shared" si="153"/>
        <v>30.681226851855172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48"/>
        <v>1.6316666666666666</v>
      </c>
      <c r="P1169" s="7">
        <f t="shared" si="154"/>
        <v>61.1875</v>
      </c>
      <c r="Q1169" s="9" t="str">
        <f t="shared" si="150"/>
        <v>food</v>
      </c>
      <c r="R1169" s="10" t="str">
        <f t="shared" si="151"/>
        <v>food trucks</v>
      </c>
      <c r="S1169" s="8">
        <f t="shared" si="152"/>
        <v>41863.526562499996</v>
      </c>
      <c r="T1169" s="8">
        <f t="shared" si="149"/>
        <v>41894.526562499996</v>
      </c>
      <c r="U1169" s="7">
        <f t="shared" si="153"/>
        <v>31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48"/>
        <v>5.666666666666667</v>
      </c>
      <c r="P1170" s="7">
        <f t="shared" si="154"/>
        <v>340</v>
      </c>
      <c r="Q1170" s="9" t="str">
        <f t="shared" si="150"/>
        <v>food</v>
      </c>
      <c r="R1170" s="10" t="str">
        <f t="shared" si="151"/>
        <v>food trucks</v>
      </c>
      <c r="S1170" s="8">
        <f t="shared" si="152"/>
        <v>42604.845659722218</v>
      </c>
      <c r="T1170" s="8">
        <f t="shared" si="149"/>
        <v>42634.845659722218</v>
      </c>
      <c r="U1170" s="7">
        <f t="shared" si="153"/>
        <v>30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48"/>
        <v>0.17</v>
      </c>
      <c r="P1171" s="7">
        <f t="shared" si="154"/>
        <v>5.666666666666667</v>
      </c>
      <c r="Q1171" s="9" t="str">
        <f t="shared" si="150"/>
        <v>food</v>
      </c>
      <c r="R1171" s="10" t="str">
        <f t="shared" si="151"/>
        <v>food trucks</v>
      </c>
      <c r="S1171" s="8">
        <f t="shared" si="152"/>
        <v>42027.145405092589</v>
      </c>
      <c r="T1171" s="8">
        <f t="shared" si="149"/>
        <v>42057.145405092589</v>
      </c>
      <c r="U1171" s="7">
        <f t="shared" si="153"/>
        <v>30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48"/>
        <v>0.4</v>
      </c>
      <c r="P1172" s="7">
        <f t="shared" si="154"/>
        <v>50</v>
      </c>
      <c r="Q1172" s="9" t="str">
        <f t="shared" si="150"/>
        <v>food</v>
      </c>
      <c r="R1172" s="10" t="str">
        <f t="shared" si="151"/>
        <v>food trucks</v>
      </c>
      <c r="S1172" s="8">
        <f t="shared" si="152"/>
        <v>42124.684849537036</v>
      </c>
      <c r="T1172" s="8">
        <f t="shared" si="149"/>
        <v>42154.684849537036</v>
      </c>
      <c r="U1172" s="7">
        <f t="shared" si="153"/>
        <v>30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48"/>
        <v>0.1</v>
      </c>
      <c r="P1173" s="7">
        <f t="shared" si="154"/>
        <v>25</v>
      </c>
      <c r="Q1173" s="9" t="str">
        <f t="shared" si="150"/>
        <v>food</v>
      </c>
      <c r="R1173" s="10" t="str">
        <f t="shared" si="151"/>
        <v>food trucks</v>
      </c>
      <c r="S1173" s="8">
        <f t="shared" si="152"/>
        <v>41938.596377314811</v>
      </c>
      <c r="T1173" s="8">
        <f t="shared" si="149"/>
        <v>41956.638043981475</v>
      </c>
      <c r="U1173" s="7">
        <f t="shared" si="153"/>
        <v>18.041666666664241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48"/>
        <v>0</v>
      </c>
      <c r="P1174" s="7">
        <f>IF(L1174&gt;0, E1174/L1174,0)</f>
        <v>0</v>
      </c>
      <c r="Q1174" s="9" t="str">
        <f t="shared" si="150"/>
        <v>food</v>
      </c>
      <c r="R1174" s="10" t="str">
        <f t="shared" si="151"/>
        <v>food trucks</v>
      </c>
      <c r="S1174" s="8">
        <f t="shared" si="152"/>
        <v>41841.473981481475</v>
      </c>
      <c r="T1174" s="8">
        <f t="shared" si="149"/>
        <v>41871.473981481475</v>
      </c>
      <c r="U1174" s="7">
        <f t="shared" si="153"/>
        <v>30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48"/>
        <v>2.4E-2</v>
      </c>
      <c r="P1175" s="7">
        <f>E1175/L1175</f>
        <v>30</v>
      </c>
      <c r="Q1175" s="9" t="str">
        <f t="shared" si="150"/>
        <v>food</v>
      </c>
      <c r="R1175" s="10" t="str">
        <f t="shared" si="151"/>
        <v>food trucks</v>
      </c>
      <c r="S1175" s="8">
        <f t="shared" si="152"/>
        <v>42183.97751157407</v>
      </c>
      <c r="T1175" s="8">
        <f t="shared" si="149"/>
        <v>42218.97751157407</v>
      </c>
      <c r="U1175" s="7">
        <f t="shared" si="153"/>
        <v>35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48"/>
        <v>5.9066666666666663</v>
      </c>
      <c r="P1176" s="7">
        <f>E1176/L1176</f>
        <v>46.631578947368418</v>
      </c>
      <c r="Q1176" s="9" t="str">
        <f t="shared" si="150"/>
        <v>food</v>
      </c>
      <c r="R1176" s="10" t="str">
        <f t="shared" si="151"/>
        <v>food trucks</v>
      </c>
      <c r="S1176" s="8">
        <f t="shared" si="152"/>
        <v>42468.633414351854</v>
      </c>
      <c r="T1176" s="8">
        <f t="shared" si="149"/>
        <v>42498.633414351854</v>
      </c>
      <c r="U1176" s="7">
        <f t="shared" si="153"/>
        <v>30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48"/>
        <v>2.9249999999999998</v>
      </c>
      <c r="P1177" s="7">
        <f>E1177/L1177</f>
        <v>65</v>
      </c>
      <c r="Q1177" s="9" t="str">
        <f t="shared" si="150"/>
        <v>food</v>
      </c>
      <c r="R1177" s="10" t="str">
        <f t="shared" si="151"/>
        <v>food trucks</v>
      </c>
      <c r="S1177" s="8">
        <f t="shared" si="152"/>
        <v>42170.520127314812</v>
      </c>
      <c r="T1177" s="8">
        <f t="shared" si="149"/>
        <v>42200.520127314812</v>
      </c>
      <c r="U1177" s="7">
        <f t="shared" si="153"/>
        <v>30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48"/>
        <v>5.7142857142857143E-3</v>
      </c>
      <c r="P1178" s="7">
        <f>E1178/L1178</f>
        <v>10</v>
      </c>
      <c r="Q1178" s="9" t="str">
        <f t="shared" si="150"/>
        <v>food</v>
      </c>
      <c r="R1178" s="10" t="str">
        <f t="shared" si="151"/>
        <v>food trucks</v>
      </c>
      <c r="S1178" s="8">
        <f t="shared" si="152"/>
        <v>42745.811319444438</v>
      </c>
      <c r="T1178" s="8">
        <f t="shared" si="149"/>
        <v>42800.333333333336</v>
      </c>
      <c r="U1178" s="7">
        <f t="shared" si="153"/>
        <v>54.522013888898073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48"/>
        <v>0</v>
      </c>
      <c r="P1179" s="7">
        <f>IF(L1179&gt;0, E1179/L1179,0)</f>
        <v>0</v>
      </c>
      <c r="Q1179" s="9" t="str">
        <f t="shared" si="150"/>
        <v>food</v>
      </c>
      <c r="R1179" s="10" t="str">
        <f t="shared" si="151"/>
        <v>food trucks</v>
      </c>
      <c r="S1179" s="8">
        <f t="shared" si="152"/>
        <v>41897.452499999999</v>
      </c>
      <c r="T1179" s="8">
        <f t="shared" si="149"/>
        <v>41927.452499999999</v>
      </c>
      <c r="U1179" s="7">
        <f t="shared" si="153"/>
        <v>30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48"/>
        <v>6.6666666666666671E-3</v>
      </c>
      <c r="P1180" s="7">
        <f t="shared" ref="P1180:P1211" si="155">E1180/L1180</f>
        <v>5</v>
      </c>
      <c r="Q1180" s="9" t="str">
        <f t="shared" si="150"/>
        <v>food</v>
      </c>
      <c r="R1180" s="10" t="str">
        <f t="shared" si="151"/>
        <v>food trucks</v>
      </c>
      <c r="S1180" s="8">
        <f t="shared" si="152"/>
        <v>41837.69736111111</v>
      </c>
      <c r="T1180" s="8">
        <f t="shared" si="149"/>
        <v>41867.69736111111</v>
      </c>
      <c r="U1180" s="7">
        <f t="shared" si="153"/>
        <v>30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48"/>
        <v>5.333333333333333</v>
      </c>
      <c r="P1181" s="7">
        <f t="shared" si="155"/>
        <v>640</v>
      </c>
      <c r="Q1181" s="9" t="str">
        <f t="shared" si="150"/>
        <v>food</v>
      </c>
      <c r="R1181" s="10" t="str">
        <f t="shared" si="151"/>
        <v>food trucks</v>
      </c>
      <c r="S1181" s="8">
        <f t="shared" si="152"/>
        <v>42275.511886574073</v>
      </c>
      <c r="T1181" s="8">
        <f t="shared" si="149"/>
        <v>42305.511886574073</v>
      </c>
      <c r="U1181" s="7">
        <f t="shared" si="153"/>
        <v>30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48"/>
        <v>11.75</v>
      </c>
      <c r="P1182" s="7">
        <f t="shared" si="155"/>
        <v>69.117647058823536</v>
      </c>
      <c r="Q1182" s="9" t="str">
        <f t="shared" si="150"/>
        <v>food</v>
      </c>
      <c r="R1182" s="10" t="str">
        <f t="shared" si="151"/>
        <v>food trucks</v>
      </c>
      <c r="S1182" s="8">
        <f t="shared" si="152"/>
        <v>41781.598541666666</v>
      </c>
      <c r="T1182" s="8">
        <f t="shared" si="149"/>
        <v>41818.598541666666</v>
      </c>
      <c r="U1182" s="7">
        <f t="shared" si="153"/>
        <v>37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48"/>
        <v>8.0000000000000002E-3</v>
      </c>
      <c r="P1183" s="7">
        <f t="shared" si="155"/>
        <v>1.3333333333333333</v>
      </c>
      <c r="Q1183" s="9" t="str">
        <f t="shared" si="150"/>
        <v>food</v>
      </c>
      <c r="R1183" s="10" t="str">
        <f t="shared" si="151"/>
        <v>food trucks</v>
      </c>
      <c r="S1183" s="8">
        <f t="shared" si="152"/>
        <v>42034.131030092591</v>
      </c>
      <c r="T1183" s="8">
        <f t="shared" si="149"/>
        <v>42064.131030092591</v>
      </c>
      <c r="U1183" s="7">
        <f t="shared" si="153"/>
        <v>30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48"/>
        <v>4.2</v>
      </c>
      <c r="P1184" s="7">
        <f t="shared" si="155"/>
        <v>10.5</v>
      </c>
      <c r="Q1184" s="9" t="str">
        <f t="shared" si="150"/>
        <v>food</v>
      </c>
      <c r="R1184" s="10" t="str">
        <f t="shared" si="151"/>
        <v>food trucks</v>
      </c>
      <c r="S1184" s="8">
        <f t="shared" si="152"/>
        <v>42728.619074074071</v>
      </c>
      <c r="T1184" s="8">
        <f t="shared" si="149"/>
        <v>42747.487499999996</v>
      </c>
      <c r="U1184" s="7">
        <f t="shared" si="153"/>
        <v>18.868425925924385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48"/>
        <v>4</v>
      </c>
      <c r="P1185" s="7">
        <f t="shared" si="155"/>
        <v>33.333333333333336</v>
      </c>
      <c r="Q1185" s="9" t="str">
        <f t="shared" si="150"/>
        <v>food</v>
      </c>
      <c r="R1185" s="10" t="str">
        <f t="shared" si="151"/>
        <v>food trucks</v>
      </c>
      <c r="S1185" s="8">
        <f t="shared" si="152"/>
        <v>42656.653043981474</v>
      </c>
      <c r="T1185" s="8">
        <f t="shared" si="149"/>
        <v>42675.957638888889</v>
      </c>
      <c r="U1185" s="7">
        <f t="shared" si="153"/>
        <v>19.304594907414867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48"/>
        <v>104.93636363636364</v>
      </c>
      <c r="P1186" s="7">
        <f t="shared" si="155"/>
        <v>61.562666666666665</v>
      </c>
      <c r="Q1186" s="9" t="str">
        <f t="shared" si="150"/>
        <v>photography</v>
      </c>
      <c r="R1186" s="10" t="str">
        <f t="shared" si="151"/>
        <v>photobooks</v>
      </c>
      <c r="S1186" s="8">
        <f t="shared" si="152"/>
        <v>42741.391331018516</v>
      </c>
      <c r="T1186" s="8">
        <f t="shared" si="149"/>
        <v>42772.391331018516</v>
      </c>
      <c r="U1186" s="7">
        <f t="shared" si="153"/>
        <v>31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48"/>
        <v>105.44</v>
      </c>
      <c r="P1187" s="7">
        <f t="shared" si="155"/>
        <v>118.73873873873873</v>
      </c>
      <c r="Q1187" s="9" t="str">
        <f t="shared" si="150"/>
        <v>photography</v>
      </c>
      <c r="R1187" s="10" t="str">
        <f t="shared" si="151"/>
        <v>photobooks</v>
      </c>
      <c r="S1187" s="8">
        <f t="shared" si="152"/>
        <v>42130.656817129631</v>
      </c>
      <c r="T1187" s="8">
        <f t="shared" si="149"/>
        <v>42162.958333333336</v>
      </c>
      <c r="U1187" s="7">
        <f t="shared" si="153"/>
        <v>32.301516203704523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48"/>
        <v>106.73333333333333</v>
      </c>
      <c r="P1188" s="7">
        <f t="shared" si="155"/>
        <v>65.081300813008127</v>
      </c>
      <c r="Q1188" s="9" t="str">
        <f t="shared" si="150"/>
        <v>photography</v>
      </c>
      <c r="R1188" s="10" t="str">
        <f t="shared" si="151"/>
        <v>photobooks</v>
      </c>
      <c r="S1188" s="8">
        <f t="shared" si="152"/>
        <v>42123.655034722215</v>
      </c>
      <c r="T1188" s="8">
        <f t="shared" si="149"/>
        <v>42156.737499999996</v>
      </c>
      <c r="U1188" s="7">
        <f t="shared" si="153"/>
        <v>33.082465277781012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48"/>
        <v>104.12571428571428</v>
      </c>
      <c r="P1189" s="7">
        <f t="shared" si="155"/>
        <v>130.15714285714284</v>
      </c>
      <c r="Q1189" s="9" t="str">
        <f t="shared" si="150"/>
        <v>photography</v>
      </c>
      <c r="R1189" s="10" t="str">
        <f t="shared" si="151"/>
        <v>photobooks</v>
      </c>
      <c r="S1189" s="8">
        <f t="shared" si="152"/>
        <v>42109.686608796292</v>
      </c>
      <c r="T1189" s="8">
        <f t="shared" si="149"/>
        <v>42141.541666666664</v>
      </c>
      <c r="U1189" s="7">
        <f t="shared" si="153"/>
        <v>31.855057870372548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48"/>
        <v>160.55000000000001</v>
      </c>
      <c r="P1190" s="7">
        <f t="shared" si="155"/>
        <v>37.776470588235291</v>
      </c>
      <c r="Q1190" s="9" t="str">
        <f t="shared" si="150"/>
        <v>photography</v>
      </c>
      <c r="R1190" s="10" t="str">
        <f t="shared" si="151"/>
        <v>photobooks</v>
      </c>
      <c r="S1190" s="8">
        <f t="shared" si="152"/>
        <v>42711.492361111108</v>
      </c>
      <c r="T1190" s="8">
        <f t="shared" si="149"/>
        <v>42732.492361111108</v>
      </c>
      <c r="U1190" s="7">
        <f t="shared" si="153"/>
        <v>21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48"/>
        <v>107.77777777777777</v>
      </c>
      <c r="P1191" s="7">
        <f t="shared" si="155"/>
        <v>112.79069767441861</v>
      </c>
      <c r="Q1191" s="9" t="str">
        <f t="shared" si="150"/>
        <v>photography</v>
      </c>
      <c r="R1191" s="10" t="str">
        <f t="shared" si="151"/>
        <v>photobooks</v>
      </c>
      <c r="S1191" s="8">
        <f t="shared" si="152"/>
        <v>42529.770775462959</v>
      </c>
      <c r="T1191" s="8">
        <f t="shared" si="149"/>
        <v>42550.770775462959</v>
      </c>
      <c r="U1191" s="7">
        <f t="shared" si="153"/>
        <v>21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48"/>
        <v>135</v>
      </c>
      <c r="P1192" s="7">
        <f t="shared" si="155"/>
        <v>51.92307692307692</v>
      </c>
      <c r="Q1192" s="9" t="str">
        <f t="shared" si="150"/>
        <v>photography</v>
      </c>
      <c r="R1192" s="10" t="str">
        <f t="shared" si="151"/>
        <v>photobooks</v>
      </c>
      <c r="S1192" s="8">
        <f t="shared" si="152"/>
        <v>41852.457465277774</v>
      </c>
      <c r="T1192" s="8">
        <f t="shared" si="149"/>
        <v>41882.457465277774</v>
      </c>
      <c r="U1192" s="7">
        <f t="shared" si="153"/>
        <v>30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48"/>
        <v>109.07407407407408</v>
      </c>
      <c r="P1193" s="7">
        <f t="shared" si="155"/>
        <v>89.242424242424249</v>
      </c>
      <c r="Q1193" s="9" t="str">
        <f t="shared" si="150"/>
        <v>photography</v>
      </c>
      <c r="R1193" s="10" t="str">
        <f t="shared" si="151"/>
        <v>photobooks</v>
      </c>
      <c r="S1193" s="8">
        <f t="shared" si="152"/>
        <v>42419.395370370366</v>
      </c>
      <c r="T1193" s="8">
        <f t="shared" si="149"/>
        <v>42449.353703703702</v>
      </c>
      <c r="U1193" s="7">
        <f t="shared" si="153"/>
        <v>29.958333333335759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48"/>
        <v>290</v>
      </c>
      <c r="P1194" s="7">
        <f t="shared" si="155"/>
        <v>19.333333333333332</v>
      </c>
      <c r="Q1194" s="9" t="str">
        <f t="shared" si="150"/>
        <v>photography</v>
      </c>
      <c r="R1194" s="10" t="str">
        <f t="shared" si="151"/>
        <v>photobooks</v>
      </c>
      <c r="S1194" s="8">
        <f t="shared" si="152"/>
        <v>42747.298356481479</v>
      </c>
      <c r="T1194" s="8">
        <f t="shared" si="149"/>
        <v>42777.298356481479</v>
      </c>
      <c r="U1194" s="7">
        <f t="shared" si="153"/>
        <v>30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48"/>
        <v>103.95714285714286</v>
      </c>
      <c r="P1195" s="7">
        <f t="shared" si="155"/>
        <v>79.967032967032964</v>
      </c>
      <c r="Q1195" s="9" t="str">
        <f t="shared" si="150"/>
        <v>photography</v>
      </c>
      <c r="R1195" s="10" t="str">
        <f t="shared" si="151"/>
        <v>photobooks</v>
      </c>
      <c r="S1195" s="8">
        <f t="shared" si="152"/>
        <v>42409.567743055552</v>
      </c>
      <c r="T1195" s="8">
        <f t="shared" si="149"/>
        <v>42469.526076388887</v>
      </c>
      <c r="U1195" s="7">
        <f t="shared" si="153"/>
        <v>59.958333333335759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48"/>
        <v>322.24</v>
      </c>
      <c r="P1196" s="7">
        <f t="shared" si="155"/>
        <v>56.414565826330531</v>
      </c>
      <c r="Q1196" s="9" t="str">
        <f t="shared" si="150"/>
        <v>photography</v>
      </c>
      <c r="R1196" s="10" t="str">
        <f t="shared" si="151"/>
        <v>photobooks</v>
      </c>
      <c r="S1196" s="8">
        <f t="shared" si="152"/>
        <v>42072.27984953703</v>
      </c>
      <c r="T1196" s="8">
        <f t="shared" si="149"/>
        <v>42102.27984953703</v>
      </c>
      <c r="U1196" s="7">
        <f t="shared" si="153"/>
        <v>30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48"/>
        <v>135</v>
      </c>
      <c r="P1197" s="7">
        <f t="shared" si="155"/>
        <v>79.411764705882348</v>
      </c>
      <c r="Q1197" s="9" t="str">
        <f t="shared" si="150"/>
        <v>photography</v>
      </c>
      <c r="R1197" s="10" t="str">
        <f t="shared" si="151"/>
        <v>photobooks</v>
      </c>
      <c r="S1197" s="8">
        <f t="shared" si="152"/>
        <v>42298.139502314814</v>
      </c>
      <c r="T1197" s="8">
        <f t="shared" si="149"/>
        <v>42358.166666666664</v>
      </c>
      <c r="U1197" s="7">
        <f t="shared" si="153"/>
        <v>60.027164351849933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48"/>
        <v>269.91034482758619</v>
      </c>
      <c r="P1198" s="7">
        <f t="shared" si="155"/>
        <v>76.439453125</v>
      </c>
      <c r="Q1198" s="9" t="str">
        <f t="shared" si="150"/>
        <v>photography</v>
      </c>
      <c r="R1198" s="10" t="str">
        <f t="shared" si="151"/>
        <v>photobooks</v>
      </c>
      <c r="S1198" s="8">
        <f t="shared" si="152"/>
        <v>42326.610405092586</v>
      </c>
      <c r="T1198" s="8">
        <f t="shared" si="149"/>
        <v>42356.610405092586</v>
      </c>
      <c r="U1198" s="7">
        <f t="shared" si="153"/>
        <v>30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48"/>
        <v>253.29333333333332</v>
      </c>
      <c r="P1199" s="7">
        <f t="shared" si="155"/>
        <v>121</v>
      </c>
      <c r="Q1199" s="9" t="str">
        <f t="shared" si="150"/>
        <v>photography</v>
      </c>
      <c r="R1199" s="10" t="str">
        <f t="shared" si="151"/>
        <v>photobooks</v>
      </c>
      <c r="S1199" s="8">
        <f t="shared" si="152"/>
        <v>42503.456412037034</v>
      </c>
      <c r="T1199" s="8">
        <f t="shared" si="149"/>
        <v>42534.040972222218</v>
      </c>
      <c r="U1199" s="7">
        <f t="shared" si="153"/>
        <v>30.584560185183364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48"/>
        <v>260.60000000000002</v>
      </c>
      <c r="P1200" s="7">
        <f t="shared" si="155"/>
        <v>54.616766467065865</v>
      </c>
      <c r="Q1200" s="9" t="str">
        <f t="shared" si="150"/>
        <v>photography</v>
      </c>
      <c r="R1200" s="10" t="str">
        <f t="shared" si="151"/>
        <v>photobooks</v>
      </c>
      <c r="S1200" s="8">
        <f t="shared" si="152"/>
        <v>42333.410717592589</v>
      </c>
      <c r="T1200" s="8">
        <f t="shared" si="149"/>
        <v>42368.916666666664</v>
      </c>
      <c r="U1200" s="7">
        <f t="shared" si="153"/>
        <v>35.505949074075033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48"/>
        <v>101.31677953348382</v>
      </c>
      <c r="P1201" s="7">
        <f t="shared" si="155"/>
        <v>299.22222222222223</v>
      </c>
      <c r="Q1201" s="9" t="str">
        <f t="shared" si="150"/>
        <v>photography</v>
      </c>
      <c r="R1201" s="10" t="str">
        <f t="shared" si="151"/>
        <v>photobooks</v>
      </c>
      <c r="S1201" s="8">
        <f t="shared" si="152"/>
        <v>42161.562499999993</v>
      </c>
      <c r="T1201" s="8">
        <f t="shared" si="149"/>
        <v>42193.562499999993</v>
      </c>
      <c r="U1201" s="7">
        <f t="shared" si="153"/>
        <v>32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48"/>
        <v>125.60416666666667</v>
      </c>
      <c r="P1202" s="7">
        <f t="shared" si="155"/>
        <v>58.533980582524272</v>
      </c>
      <c r="Q1202" s="9" t="str">
        <f t="shared" si="150"/>
        <v>photography</v>
      </c>
      <c r="R1202" s="10" t="str">
        <f t="shared" si="151"/>
        <v>photobooks</v>
      </c>
      <c r="S1202" s="8">
        <f t="shared" si="152"/>
        <v>42089.269166666665</v>
      </c>
      <c r="T1202" s="8">
        <f t="shared" si="149"/>
        <v>42110.269166666665</v>
      </c>
      <c r="U1202" s="7">
        <f t="shared" si="153"/>
        <v>21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48"/>
        <v>102.43783333333333</v>
      </c>
      <c r="P1203" s="7">
        <f t="shared" si="155"/>
        <v>55.371801801801809</v>
      </c>
      <c r="Q1203" s="9" t="str">
        <f t="shared" si="150"/>
        <v>photography</v>
      </c>
      <c r="R1203" s="10" t="str">
        <f t="shared" si="151"/>
        <v>photobooks</v>
      </c>
      <c r="S1203" s="8">
        <f t="shared" si="152"/>
        <v>42536.398680555554</v>
      </c>
      <c r="T1203" s="8">
        <f t="shared" si="149"/>
        <v>42566.398680555554</v>
      </c>
      <c r="U1203" s="7">
        <f t="shared" si="153"/>
        <v>30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48"/>
        <v>199.244</v>
      </c>
      <c r="P1204" s="7">
        <f t="shared" si="155"/>
        <v>183.80442804428046</v>
      </c>
      <c r="Q1204" s="9" t="str">
        <f t="shared" si="150"/>
        <v>photography</v>
      </c>
      <c r="R1204" s="10" t="str">
        <f t="shared" si="151"/>
        <v>photobooks</v>
      </c>
      <c r="S1204" s="8">
        <f t="shared" si="152"/>
        <v>42152.08048611111</v>
      </c>
      <c r="T1204" s="8">
        <f t="shared" si="149"/>
        <v>42182.08048611111</v>
      </c>
      <c r="U1204" s="7">
        <f t="shared" si="153"/>
        <v>30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48"/>
        <v>102.45398773006134</v>
      </c>
      <c r="P1205" s="7">
        <f t="shared" si="155"/>
        <v>165.34653465346534</v>
      </c>
      <c r="Q1205" s="9" t="str">
        <f t="shared" si="150"/>
        <v>photography</v>
      </c>
      <c r="R1205" s="10" t="str">
        <f t="shared" si="151"/>
        <v>photobooks</v>
      </c>
      <c r="S1205" s="8">
        <f t="shared" si="152"/>
        <v>42125.4065625</v>
      </c>
      <c r="T1205" s="8">
        <f t="shared" si="149"/>
        <v>42155.4065625</v>
      </c>
      <c r="U1205" s="7">
        <f t="shared" si="153"/>
        <v>30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48"/>
        <v>102.94615384615385</v>
      </c>
      <c r="P1206" s="7">
        <f t="shared" si="155"/>
        <v>234.78947368421052</v>
      </c>
      <c r="Q1206" s="9" t="str">
        <f t="shared" si="150"/>
        <v>photography</v>
      </c>
      <c r="R1206" s="10" t="str">
        <f t="shared" si="151"/>
        <v>photobooks</v>
      </c>
      <c r="S1206" s="8">
        <f t="shared" si="152"/>
        <v>42297.539733796293</v>
      </c>
      <c r="T1206" s="8">
        <f t="shared" si="149"/>
        <v>42341.999999999993</v>
      </c>
      <c r="U1206" s="7">
        <f t="shared" si="153"/>
        <v>44.460266203699575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48"/>
        <v>100.86153846153846</v>
      </c>
      <c r="P1207" s="7">
        <f t="shared" si="155"/>
        <v>211.48387096774192</v>
      </c>
      <c r="Q1207" s="9" t="str">
        <f t="shared" si="150"/>
        <v>photography</v>
      </c>
      <c r="R1207" s="10" t="str">
        <f t="shared" si="151"/>
        <v>photobooks</v>
      </c>
      <c r="S1207" s="8">
        <f t="shared" si="152"/>
        <v>42138.298043981478</v>
      </c>
      <c r="T1207" s="8">
        <f t="shared" si="149"/>
        <v>42168.298043981478</v>
      </c>
      <c r="U1207" s="7">
        <f t="shared" si="153"/>
        <v>30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48"/>
        <v>115</v>
      </c>
      <c r="P1208" s="7">
        <f t="shared" si="155"/>
        <v>32.34375</v>
      </c>
      <c r="Q1208" s="9" t="str">
        <f t="shared" si="150"/>
        <v>photography</v>
      </c>
      <c r="R1208" s="10" t="str">
        <f t="shared" si="151"/>
        <v>photobooks</v>
      </c>
      <c r="S1208" s="8">
        <f t="shared" si="152"/>
        <v>42772.567743055552</v>
      </c>
      <c r="T1208" s="8">
        <f t="shared" si="149"/>
        <v>42805.353472222218</v>
      </c>
      <c r="U1208" s="7">
        <f t="shared" si="153"/>
        <v>32.785729166665988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48"/>
        <v>104.16766467065868</v>
      </c>
      <c r="P1209" s="7">
        <f t="shared" si="155"/>
        <v>123.37588652482269</v>
      </c>
      <c r="Q1209" s="9" t="str">
        <f t="shared" si="150"/>
        <v>photography</v>
      </c>
      <c r="R1209" s="10" t="str">
        <f t="shared" si="151"/>
        <v>photobooks</v>
      </c>
      <c r="S1209" s="8">
        <f t="shared" si="152"/>
        <v>42430.221909722219</v>
      </c>
      <c r="T1209" s="8">
        <f t="shared" si="149"/>
        <v>42460.208333333336</v>
      </c>
      <c r="U1209" s="7">
        <f t="shared" si="153"/>
        <v>29.986423611117061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48"/>
        <v>155.30000000000001</v>
      </c>
      <c r="P1210" s="7">
        <f t="shared" si="155"/>
        <v>207.06666666666666</v>
      </c>
      <c r="Q1210" s="9" t="str">
        <f t="shared" si="150"/>
        <v>photography</v>
      </c>
      <c r="R1210" s="10" t="str">
        <f t="shared" si="151"/>
        <v>photobooks</v>
      </c>
      <c r="S1210" s="8">
        <f t="shared" si="152"/>
        <v>42423.500740740739</v>
      </c>
      <c r="T1210" s="8">
        <f t="shared" si="149"/>
        <v>42453.459074074075</v>
      </c>
      <c r="U1210" s="7">
        <f t="shared" si="153"/>
        <v>29.958333333335759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48"/>
        <v>106</v>
      </c>
      <c r="P1211" s="7">
        <f t="shared" si="155"/>
        <v>138.2608695652174</v>
      </c>
      <c r="Q1211" s="9" t="str">
        <f t="shared" si="150"/>
        <v>photography</v>
      </c>
      <c r="R1211" s="10" t="str">
        <f t="shared" si="151"/>
        <v>photobooks</v>
      </c>
      <c r="S1211" s="8">
        <f t="shared" si="152"/>
        <v>42761.637789351851</v>
      </c>
      <c r="T1211" s="8">
        <f t="shared" si="149"/>
        <v>42791.637789351851</v>
      </c>
      <c r="U1211" s="7">
        <f t="shared" si="153"/>
        <v>30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48"/>
        <v>254.315</v>
      </c>
      <c r="P1212" s="7">
        <f t="shared" ref="P1212:P1228" si="156">E1212/L1212</f>
        <v>493.81553398058253</v>
      </c>
      <c r="Q1212" s="9" t="str">
        <f t="shared" si="150"/>
        <v>photography</v>
      </c>
      <c r="R1212" s="10" t="str">
        <f t="shared" si="151"/>
        <v>photobooks</v>
      </c>
      <c r="S1212" s="8">
        <f t="shared" si="152"/>
        <v>42132.733472222222</v>
      </c>
      <c r="T1212" s="8">
        <f t="shared" si="149"/>
        <v>42155.666666666664</v>
      </c>
      <c r="U1212" s="7">
        <f t="shared" si="153"/>
        <v>22.933194444442051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48"/>
        <v>101.1</v>
      </c>
      <c r="P1213" s="7">
        <f t="shared" si="156"/>
        <v>168.5</v>
      </c>
      <c r="Q1213" s="9" t="str">
        <f t="shared" si="150"/>
        <v>photography</v>
      </c>
      <c r="R1213" s="10" t="str">
        <f t="shared" si="151"/>
        <v>photobooks</v>
      </c>
      <c r="S1213" s="8">
        <f t="shared" si="152"/>
        <v>42515.658113425925</v>
      </c>
      <c r="T1213" s="8">
        <f t="shared" si="149"/>
        <v>42530.658113425925</v>
      </c>
      <c r="U1213" s="7">
        <f t="shared" si="153"/>
        <v>15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48"/>
        <v>129.04</v>
      </c>
      <c r="P1214" s="7">
        <f t="shared" si="156"/>
        <v>38.867469879518069</v>
      </c>
      <c r="Q1214" s="9" t="str">
        <f t="shared" si="150"/>
        <v>photography</v>
      </c>
      <c r="R1214" s="10" t="str">
        <f t="shared" si="151"/>
        <v>photobooks</v>
      </c>
      <c r="S1214" s="8">
        <f t="shared" si="152"/>
        <v>42318.741840277777</v>
      </c>
      <c r="T1214" s="8">
        <f t="shared" si="149"/>
        <v>42334.833333333336</v>
      </c>
      <c r="U1214" s="7">
        <f t="shared" si="153"/>
        <v>16.091493055559113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48"/>
        <v>102.23076923076923</v>
      </c>
      <c r="P1215" s="7">
        <f t="shared" si="156"/>
        <v>61.527777777777779</v>
      </c>
      <c r="Q1215" s="9" t="str">
        <f t="shared" si="150"/>
        <v>photography</v>
      </c>
      <c r="R1215" s="10" t="str">
        <f t="shared" si="151"/>
        <v>photobooks</v>
      </c>
      <c r="S1215" s="8">
        <f t="shared" si="152"/>
        <v>42731.547453703701</v>
      </c>
      <c r="T1215" s="8">
        <f t="shared" si="149"/>
        <v>42766.547453703701</v>
      </c>
      <c r="U1215" s="7">
        <f t="shared" si="153"/>
        <v>35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48"/>
        <v>131.80000000000001</v>
      </c>
      <c r="P1216" s="7">
        <f t="shared" si="156"/>
        <v>105.44</v>
      </c>
      <c r="Q1216" s="9" t="str">
        <f t="shared" si="150"/>
        <v>photography</v>
      </c>
      <c r="R1216" s="10" t="str">
        <f t="shared" si="151"/>
        <v>photobooks</v>
      </c>
      <c r="S1216" s="8">
        <f t="shared" si="152"/>
        <v>42104.632002314807</v>
      </c>
      <c r="T1216" s="8">
        <f t="shared" si="149"/>
        <v>42164.632002314807</v>
      </c>
      <c r="U1216" s="7">
        <f t="shared" si="153"/>
        <v>60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48"/>
        <v>786.08019999999999</v>
      </c>
      <c r="P1217" s="7">
        <f t="shared" si="156"/>
        <v>71.592003642987251</v>
      </c>
      <c r="Q1217" s="9" t="str">
        <f t="shared" si="150"/>
        <v>photography</v>
      </c>
      <c r="R1217" s="10" t="str">
        <f t="shared" si="151"/>
        <v>photobooks</v>
      </c>
      <c r="S1217" s="8">
        <f t="shared" si="152"/>
        <v>41759.714768518512</v>
      </c>
      <c r="T1217" s="8">
        <f t="shared" si="149"/>
        <v>41789.714768518512</v>
      </c>
      <c r="U1217" s="7">
        <f t="shared" si="153"/>
        <v>30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157">E1218*100/D1218</f>
        <v>145.69999999999999</v>
      </c>
      <c r="P1218" s="7">
        <f t="shared" si="156"/>
        <v>91.882882882882882</v>
      </c>
      <c r="Q1218" s="9" t="str">
        <f t="shared" si="150"/>
        <v>photography</v>
      </c>
      <c r="R1218" s="10" t="str">
        <f t="shared" si="151"/>
        <v>photobooks</v>
      </c>
      <c r="S1218" s="8">
        <f t="shared" si="152"/>
        <v>42247.408067129632</v>
      </c>
      <c r="T1218" s="8">
        <f t="shared" ref="T1218:T1281" si="158">(I1218/86400)+25569+(-5/24)</f>
        <v>42279.752083333333</v>
      </c>
      <c r="U1218" s="7">
        <f t="shared" si="153"/>
        <v>32.344016203700448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157"/>
        <v>102.6</v>
      </c>
      <c r="P1219" s="7">
        <f t="shared" si="156"/>
        <v>148.57377049180329</v>
      </c>
      <c r="Q1219" s="9" t="str">
        <f t="shared" ref="Q1219:Q1282" si="159">LEFT(N1219, SEARCH("/",N1219,1)-1)</f>
        <v>photography</v>
      </c>
      <c r="R1219" s="10" t="str">
        <f t="shared" ref="R1219:R1282" si="160">RIGHT(N1219,LEN(N1219)-FIND("/",N1219))</f>
        <v>photobooks</v>
      </c>
      <c r="S1219" s="8">
        <f t="shared" ref="S1219:S1282" si="161">(J1219/86400)+25569+(-5/24)</f>
        <v>42535.6011574074</v>
      </c>
      <c r="T1219" s="8">
        <f t="shared" si="158"/>
        <v>42565.6011574074</v>
      </c>
      <c r="U1219" s="7">
        <f t="shared" ref="U1219:U1282" si="162">T1219-S1219</f>
        <v>30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57"/>
        <v>172.27777777777777</v>
      </c>
      <c r="P1220" s="7">
        <f t="shared" si="156"/>
        <v>174.2134831460674</v>
      </c>
      <c r="Q1220" s="9" t="str">
        <f t="shared" si="159"/>
        <v>photography</v>
      </c>
      <c r="R1220" s="10" t="str">
        <f t="shared" si="160"/>
        <v>photobooks</v>
      </c>
      <c r="S1220" s="8">
        <f t="shared" si="161"/>
        <v>42278.453703703701</v>
      </c>
      <c r="T1220" s="8">
        <f t="shared" si="158"/>
        <v>42308.916666666664</v>
      </c>
      <c r="U1220" s="7">
        <f t="shared" si="162"/>
        <v>30.462962962963502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57"/>
        <v>159.16819571865443</v>
      </c>
      <c r="P1221" s="7">
        <f t="shared" si="156"/>
        <v>102.86166007905139</v>
      </c>
      <c r="Q1221" s="9" t="str">
        <f t="shared" si="159"/>
        <v>photography</v>
      </c>
      <c r="R1221" s="10" t="str">
        <f t="shared" si="160"/>
        <v>photobooks</v>
      </c>
      <c r="S1221" s="8">
        <f t="shared" si="161"/>
        <v>42633.253622685188</v>
      </c>
      <c r="T1221" s="8">
        <f t="shared" si="158"/>
        <v>42663.253622685188</v>
      </c>
      <c r="U1221" s="7">
        <f t="shared" si="162"/>
        <v>30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57"/>
        <v>103.76666666666667</v>
      </c>
      <c r="P1222" s="7">
        <f t="shared" si="156"/>
        <v>111.17857142857143</v>
      </c>
      <c r="Q1222" s="9" t="str">
        <f t="shared" si="159"/>
        <v>photography</v>
      </c>
      <c r="R1222" s="10" t="str">
        <f t="shared" si="160"/>
        <v>photobooks</v>
      </c>
      <c r="S1222" s="8">
        <f t="shared" si="161"/>
        <v>42211.420277777775</v>
      </c>
      <c r="T1222" s="8">
        <f t="shared" si="158"/>
        <v>42241.420277777775</v>
      </c>
      <c r="U1222" s="7">
        <f t="shared" si="162"/>
        <v>30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57"/>
        <v>111.40954545454547</v>
      </c>
      <c r="P1223" s="7">
        <f t="shared" si="156"/>
        <v>23.796213592233013</v>
      </c>
      <c r="Q1223" s="9" t="str">
        <f t="shared" si="159"/>
        <v>photography</v>
      </c>
      <c r="R1223" s="10" t="str">
        <f t="shared" si="160"/>
        <v>photobooks</v>
      </c>
      <c r="S1223" s="8">
        <f t="shared" si="161"/>
        <v>42680.267222222225</v>
      </c>
      <c r="T1223" s="8">
        <f t="shared" si="158"/>
        <v>42707.791666666664</v>
      </c>
      <c r="U1223" s="7">
        <f t="shared" si="162"/>
        <v>27.524444444439723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57"/>
        <v>280.375</v>
      </c>
      <c r="P1224" s="7">
        <f t="shared" si="156"/>
        <v>81.268115942028984</v>
      </c>
      <c r="Q1224" s="9" t="str">
        <f t="shared" si="159"/>
        <v>photography</v>
      </c>
      <c r="R1224" s="10" t="str">
        <f t="shared" si="160"/>
        <v>photobooks</v>
      </c>
      <c r="S1224" s="8">
        <f t="shared" si="161"/>
        <v>42430.512118055551</v>
      </c>
      <c r="T1224" s="8">
        <f t="shared" si="158"/>
        <v>42460.958333333336</v>
      </c>
      <c r="U1224" s="7">
        <f t="shared" si="162"/>
        <v>30.446215277785086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57"/>
        <v>112.10606060606061</v>
      </c>
      <c r="P1225" s="7">
        <f t="shared" si="156"/>
        <v>116.21465968586388</v>
      </c>
      <c r="Q1225" s="9" t="str">
        <f t="shared" si="159"/>
        <v>photography</v>
      </c>
      <c r="R1225" s="10" t="str">
        <f t="shared" si="160"/>
        <v>photobooks</v>
      </c>
      <c r="S1225" s="8">
        <f t="shared" si="161"/>
        <v>42653.968854166662</v>
      </c>
      <c r="T1225" s="8">
        <f t="shared" si="158"/>
        <v>42684.010520833333</v>
      </c>
      <c r="U1225" s="7">
        <f t="shared" si="162"/>
        <v>30.041666666671517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57"/>
        <v>7.0666666666666664</v>
      </c>
      <c r="P1226" s="7">
        <f t="shared" si="156"/>
        <v>58.888888888888886</v>
      </c>
      <c r="Q1226" s="9" t="str">
        <f t="shared" si="159"/>
        <v>music</v>
      </c>
      <c r="R1226" s="10" t="str">
        <f t="shared" si="160"/>
        <v>world music</v>
      </c>
      <c r="S1226" s="8">
        <f t="shared" si="161"/>
        <v>41736.341458333329</v>
      </c>
      <c r="T1226" s="8">
        <f t="shared" si="158"/>
        <v>41796.341458333329</v>
      </c>
      <c r="U1226" s="7">
        <f t="shared" si="162"/>
        <v>60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57"/>
        <v>4.4000000000000004</v>
      </c>
      <c r="P1227" s="7">
        <f t="shared" si="156"/>
        <v>44</v>
      </c>
      <c r="Q1227" s="9" t="str">
        <f t="shared" si="159"/>
        <v>music</v>
      </c>
      <c r="R1227" s="10" t="str">
        <f t="shared" si="160"/>
        <v>world music</v>
      </c>
      <c r="S1227" s="8">
        <f t="shared" si="161"/>
        <v>41509.697662037033</v>
      </c>
      <c r="T1227" s="8">
        <f t="shared" si="158"/>
        <v>41569.697662037033</v>
      </c>
      <c r="U1227" s="7">
        <f t="shared" si="162"/>
        <v>60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57"/>
        <v>3.8740000000000001</v>
      </c>
      <c r="P1228" s="7">
        <f t="shared" si="156"/>
        <v>48.424999999999997</v>
      </c>
      <c r="Q1228" s="9" t="str">
        <f t="shared" si="159"/>
        <v>music</v>
      </c>
      <c r="R1228" s="10" t="str">
        <f t="shared" si="160"/>
        <v>world music</v>
      </c>
      <c r="S1228" s="8">
        <f t="shared" si="161"/>
        <v>41715.666446759256</v>
      </c>
      <c r="T1228" s="8">
        <f t="shared" si="158"/>
        <v>41749.833333333328</v>
      </c>
      <c r="U1228" s="7">
        <f t="shared" si="162"/>
        <v>34.166886574072123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57"/>
        <v>0</v>
      </c>
      <c r="P1229" s="7">
        <f>IF(L1229&gt;0, E1229/L1229,0)</f>
        <v>0</v>
      </c>
      <c r="Q1229" s="9" t="str">
        <f t="shared" si="159"/>
        <v>music</v>
      </c>
      <c r="R1229" s="10" t="str">
        <f t="shared" si="160"/>
        <v>world music</v>
      </c>
      <c r="S1229" s="8">
        <f t="shared" si="161"/>
        <v>41827.710833333331</v>
      </c>
      <c r="T1229" s="8">
        <f t="shared" si="158"/>
        <v>41858.083333333328</v>
      </c>
      <c r="U1229" s="7">
        <f t="shared" si="162"/>
        <v>30.372499999997672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57"/>
        <v>29.3</v>
      </c>
      <c r="P1230" s="7">
        <f>E1230/L1230</f>
        <v>61.041666666666664</v>
      </c>
      <c r="Q1230" s="9" t="str">
        <f t="shared" si="159"/>
        <v>music</v>
      </c>
      <c r="R1230" s="10" t="str">
        <f t="shared" si="160"/>
        <v>world music</v>
      </c>
      <c r="S1230" s="8">
        <f t="shared" si="161"/>
        <v>40754.520925925921</v>
      </c>
      <c r="T1230" s="8">
        <f t="shared" si="158"/>
        <v>40814.520925925921</v>
      </c>
      <c r="U1230" s="7">
        <f t="shared" si="162"/>
        <v>60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57"/>
        <v>0.90909090909090906</v>
      </c>
      <c r="P1231" s="7">
        <f>E1231/L1231</f>
        <v>25</v>
      </c>
      <c r="Q1231" s="9" t="str">
        <f t="shared" si="159"/>
        <v>music</v>
      </c>
      <c r="R1231" s="10" t="str">
        <f t="shared" si="160"/>
        <v>world music</v>
      </c>
      <c r="S1231" s="8">
        <f t="shared" si="161"/>
        <v>40985.251469907402</v>
      </c>
      <c r="T1231" s="8">
        <f t="shared" si="158"/>
        <v>41015.458333333328</v>
      </c>
      <c r="U1231" s="7">
        <f t="shared" si="162"/>
        <v>30.206863425926713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57"/>
        <v>0</v>
      </c>
      <c r="P1232" s="7">
        <f>IF(L1232&gt;0, E1232/L1232,0)</f>
        <v>0</v>
      </c>
      <c r="Q1232" s="9" t="str">
        <f t="shared" si="159"/>
        <v>music</v>
      </c>
      <c r="R1232" s="10" t="str">
        <f t="shared" si="160"/>
        <v>world music</v>
      </c>
      <c r="S1232" s="8">
        <f t="shared" si="161"/>
        <v>40568.764236111107</v>
      </c>
      <c r="T1232" s="8">
        <f t="shared" si="158"/>
        <v>40598.764236111107</v>
      </c>
      <c r="U1232" s="7">
        <f t="shared" si="162"/>
        <v>30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57"/>
        <v>0</v>
      </c>
      <c r="P1233" s="7">
        <f>IF(L1233&gt;0, E1233/L1233,0)</f>
        <v>0</v>
      </c>
      <c r="Q1233" s="9" t="str">
        <f t="shared" si="159"/>
        <v>music</v>
      </c>
      <c r="R1233" s="10" t="str">
        <f t="shared" si="160"/>
        <v>world music</v>
      </c>
      <c r="S1233" s="8">
        <f t="shared" si="161"/>
        <v>42193.733425925922</v>
      </c>
      <c r="T1233" s="8">
        <f t="shared" si="158"/>
        <v>42243.833333333336</v>
      </c>
      <c r="U1233" s="7">
        <f t="shared" si="162"/>
        <v>50.099907407413411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57"/>
        <v>0.8</v>
      </c>
      <c r="P1234" s="7">
        <f>E1234/L1234</f>
        <v>40</v>
      </c>
      <c r="Q1234" s="9" t="str">
        <f t="shared" si="159"/>
        <v>music</v>
      </c>
      <c r="R1234" s="10" t="str">
        <f t="shared" si="160"/>
        <v>world music</v>
      </c>
      <c r="S1234" s="8">
        <f t="shared" si="161"/>
        <v>41506.639699074069</v>
      </c>
      <c r="T1234" s="8">
        <f t="shared" si="158"/>
        <v>41553.639699074069</v>
      </c>
      <c r="U1234" s="7">
        <f t="shared" si="162"/>
        <v>47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57"/>
        <v>11.6</v>
      </c>
      <c r="P1235" s="7">
        <f>E1235/L1235</f>
        <v>19.333333333333332</v>
      </c>
      <c r="Q1235" s="9" t="str">
        <f t="shared" si="159"/>
        <v>music</v>
      </c>
      <c r="R1235" s="10" t="str">
        <f t="shared" si="160"/>
        <v>world music</v>
      </c>
      <c r="S1235" s="8">
        <f t="shared" si="161"/>
        <v>40939.740439814814</v>
      </c>
      <c r="T1235" s="8">
        <f t="shared" si="158"/>
        <v>40960.740439814814</v>
      </c>
      <c r="U1235" s="7">
        <f t="shared" si="162"/>
        <v>21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57"/>
        <v>0</v>
      </c>
      <c r="P1236" s="7">
        <f>IF(L1236&gt;0, E1236/L1236,0)</f>
        <v>0</v>
      </c>
      <c r="Q1236" s="9" t="str">
        <f t="shared" si="159"/>
        <v>music</v>
      </c>
      <c r="R1236" s="10" t="str">
        <f t="shared" si="160"/>
        <v>world music</v>
      </c>
      <c r="S1236" s="8">
        <f t="shared" si="161"/>
        <v>42007.580347222225</v>
      </c>
      <c r="T1236" s="8">
        <f t="shared" si="158"/>
        <v>42037.580347222225</v>
      </c>
      <c r="U1236" s="7">
        <f t="shared" si="162"/>
        <v>30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57"/>
        <v>2.7873639500929119</v>
      </c>
      <c r="P1237" s="7">
        <f>E1237/L1237</f>
        <v>35</v>
      </c>
      <c r="Q1237" s="9" t="str">
        <f t="shared" si="159"/>
        <v>music</v>
      </c>
      <c r="R1237" s="10" t="str">
        <f t="shared" si="160"/>
        <v>world music</v>
      </c>
      <c r="S1237" s="8">
        <f t="shared" si="161"/>
        <v>41582.927071759259</v>
      </c>
      <c r="T1237" s="8">
        <f t="shared" si="158"/>
        <v>41622.927071759259</v>
      </c>
      <c r="U1237" s="7">
        <f t="shared" si="162"/>
        <v>40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57"/>
        <v>0</v>
      </c>
      <c r="P1238" s="7">
        <f>IF(L1238&gt;0, E1238/L1238,0)</f>
        <v>0</v>
      </c>
      <c r="Q1238" s="9" t="str">
        <f t="shared" si="159"/>
        <v>music</v>
      </c>
      <c r="R1238" s="10" t="str">
        <f t="shared" si="160"/>
        <v>world music</v>
      </c>
      <c r="S1238" s="8">
        <f t="shared" si="161"/>
        <v>41110.47180555555</v>
      </c>
      <c r="T1238" s="8">
        <f t="shared" si="158"/>
        <v>41118.458333333328</v>
      </c>
      <c r="U1238" s="7">
        <f t="shared" si="162"/>
        <v>7.9865277777789743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57"/>
        <v>0</v>
      </c>
      <c r="P1239" s="7">
        <f>IF(L1239&gt;0, E1239/L1239,0)</f>
        <v>0</v>
      </c>
      <c r="Q1239" s="9" t="str">
        <f t="shared" si="159"/>
        <v>music</v>
      </c>
      <c r="R1239" s="10" t="str">
        <f t="shared" si="160"/>
        <v>world music</v>
      </c>
      <c r="S1239" s="8">
        <f t="shared" si="161"/>
        <v>41125.074826388889</v>
      </c>
      <c r="T1239" s="8">
        <f t="shared" si="158"/>
        <v>41145.074826388889</v>
      </c>
      <c r="U1239" s="7">
        <f t="shared" si="162"/>
        <v>20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57"/>
        <v>17.8</v>
      </c>
      <c r="P1240" s="7">
        <f>E1240/L1240</f>
        <v>59.333333333333336</v>
      </c>
      <c r="Q1240" s="9" t="str">
        <f t="shared" si="159"/>
        <v>music</v>
      </c>
      <c r="R1240" s="10" t="str">
        <f t="shared" si="160"/>
        <v>world music</v>
      </c>
      <c r="S1240" s="8">
        <f t="shared" si="161"/>
        <v>40731.402037037034</v>
      </c>
      <c r="T1240" s="8">
        <f t="shared" si="158"/>
        <v>40761.402037037034</v>
      </c>
      <c r="U1240" s="7">
        <f t="shared" si="162"/>
        <v>30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57"/>
        <v>0</v>
      </c>
      <c r="P1241" s="7">
        <f>IF(L1241&gt;0, E1241/L1241,0)</f>
        <v>0</v>
      </c>
      <c r="Q1241" s="9" t="str">
        <f t="shared" si="159"/>
        <v>music</v>
      </c>
      <c r="R1241" s="10" t="str">
        <f t="shared" si="160"/>
        <v>world music</v>
      </c>
      <c r="S1241" s="8">
        <f t="shared" si="161"/>
        <v>40883.754247685181</v>
      </c>
      <c r="T1241" s="8">
        <f t="shared" si="158"/>
        <v>40913.754247685181</v>
      </c>
      <c r="U1241" s="7">
        <f t="shared" si="162"/>
        <v>30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57"/>
        <v>3.0125000000000002</v>
      </c>
      <c r="P1242" s="7">
        <f t="shared" ref="P1242:P1273" si="163">E1242/L1242</f>
        <v>30.125</v>
      </c>
      <c r="Q1242" s="9" t="str">
        <f t="shared" si="159"/>
        <v>music</v>
      </c>
      <c r="R1242" s="10" t="str">
        <f t="shared" si="160"/>
        <v>world music</v>
      </c>
      <c r="S1242" s="8">
        <f t="shared" si="161"/>
        <v>41408.831678240742</v>
      </c>
      <c r="T1242" s="8">
        <f t="shared" si="158"/>
        <v>41467.70208333333</v>
      </c>
      <c r="U1242" s="7">
        <f t="shared" si="162"/>
        <v>58.870405092588044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57"/>
        <v>50.74</v>
      </c>
      <c r="P1243" s="7">
        <f t="shared" si="163"/>
        <v>74.617647058823536</v>
      </c>
      <c r="Q1243" s="9" t="str">
        <f t="shared" si="159"/>
        <v>music</v>
      </c>
      <c r="R1243" s="10" t="str">
        <f t="shared" si="160"/>
        <v>world music</v>
      </c>
      <c r="S1243" s="8">
        <f t="shared" si="161"/>
        <v>41923.629398148143</v>
      </c>
      <c r="T1243" s="8">
        <f t="shared" si="158"/>
        <v>41946.040972222218</v>
      </c>
      <c r="U1243" s="7">
        <f t="shared" si="162"/>
        <v>22.411574074074451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57"/>
        <v>0.54884742041712409</v>
      </c>
      <c r="P1244" s="7">
        <f t="shared" si="163"/>
        <v>5</v>
      </c>
      <c r="Q1244" s="9" t="str">
        <f t="shared" si="159"/>
        <v>music</v>
      </c>
      <c r="R1244" s="10" t="str">
        <f t="shared" si="160"/>
        <v>world music</v>
      </c>
      <c r="S1244" s="8">
        <f t="shared" si="161"/>
        <v>40781.957199074073</v>
      </c>
      <c r="T1244" s="8">
        <f t="shared" si="158"/>
        <v>40797.345833333333</v>
      </c>
      <c r="U1244" s="7">
        <f t="shared" si="162"/>
        <v>15.388634259259561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57"/>
        <v>14.091666666666667</v>
      </c>
      <c r="P1245" s="7">
        <f t="shared" si="163"/>
        <v>44.5</v>
      </c>
      <c r="Q1245" s="9" t="str">
        <f t="shared" si="159"/>
        <v>music</v>
      </c>
      <c r="R1245" s="10" t="str">
        <f t="shared" si="160"/>
        <v>world music</v>
      </c>
      <c r="S1245" s="8">
        <f t="shared" si="161"/>
        <v>40671.670960648145</v>
      </c>
      <c r="T1245" s="8">
        <f t="shared" si="158"/>
        <v>40732.666666666664</v>
      </c>
      <c r="U1245" s="7">
        <f t="shared" si="162"/>
        <v>60.995706018518831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57"/>
        <v>103.8</v>
      </c>
      <c r="P1246" s="7">
        <f t="shared" si="163"/>
        <v>46.133333333333333</v>
      </c>
      <c r="Q1246" s="9" t="str">
        <f t="shared" si="159"/>
        <v>music</v>
      </c>
      <c r="R1246" s="10" t="str">
        <f t="shared" si="160"/>
        <v>rock</v>
      </c>
      <c r="S1246" s="8">
        <f t="shared" si="161"/>
        <v>41355.617164351854</v>
      </c>
      <c r="T1246" s="8">
        <f t="shared" si="158"/>
        <v>41386.666666666664</v>
      </c>
      <c r="U1246" s="7">
        <f t="shared" si="162"/>
        <v>31.049502314810525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57"/>
        <v>120.25</v>
      </c>
      <c r="P1247" s="7">
        <f t="shared" si="163"/>
        <v>141.47058823529412</v>
      </c>
      <c r="Q1247" s="9" t="str">
        <f t="shared" si="159"/>
        <v>music</v>
      </c>
      <c r="R1247" s="10" t="str">
        <f t="shared" si="160"/>
        <v>rock</v>
      </c>
      <c r="S1247" s="8">
        <f t="shared" si="161"/>
        <v>41774.391597222224</v>
      </c>
      <c r="T1247" s="8">
        <f t="shared" si="158"/>
        <v>41804.391597222224</v>
      </c>
      <c r="U1247" s="7">
        <f t="shared" si="162"/>
        <v>30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57"/>
        <v>117</v>
      </c>
      <c r="P1248" s="7">
        <f t="shared" si="163"/>
        <v>75.483870967741936</v>
      </c>
      <c r="Q1248" s="9" t="str">
        <f t="shared" si="159"/>
        <v>music</v>
      </c>
      <c r="R1248" s="10" t="str">
        <f t="shared" si="160"/>
        <v>rock</v>
      </c>
      <c r="S1248" s="8">
        <f t="shared" si="161"/>
        <v>40837.835057870368</v>
      </c>
      <c r="T1248" s="8">
        <f t="shared" si="158"/>
        <v>40882.876724537033</v>
      </c>
      <c r="U1248" s="7">
        <f t="shared" si="162"/>
        <v>45.041666666664241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57"/>
        <v>122.14285714285714</v>
      </c>
      <c r="P1249" s="7">
        <f t="shared" si="163"/>
        <v>85.5</v>
      </c>
      <c r="Q1249" s="9" t="str">
        <f t="shared" si="159"/>
        <v>music</v>
      </c>
      <c r="R1249" s="10" t="str">
        <f t="shared" si="160"/>
        <v>rock</v>
      </c>
      <c r="S1249" s="8">
        <f t="shared" si="161"/>
        <v>41370.083969907406</v>
      </c>
      <c r="T1249" s="8">
        <f t="shared" si="158"/>
        <v>41400.083969907406</v>
      </c>
      <c r="U1249" s="7">
        <f t="shared" si="162"/>
        <v>30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57"/>
        <v>151.63999999999999</v>
      </c>
      <c r="P1250" s="7">
        <f t="shared" si="163"/>
        <v>64.254237288135599</v>
      </c>
      <c r="Q1250" s="9" t="str">
        <f t="shared" si="159"/>
        <v>music</v>
      </c>
      <c r="R1250" s="10" t="str">
        <f t="shared" si="160"/>
        <v>rock</v>
      </c>
      <c r="S1250" s="8">
        <f t="shared" si="161"/>
        <v>41767.448530092588</v>
      </c>
      <c r="T1250" s="8">
        <f t="shared" si="158"/>
        <v>41803.082638888889</v>
      </c>
      <c r="U1250" s="7">
        <f t="shared" si="162"/>
        <v>35.634108796301007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57"/>
        <v>104.44</v>
      </c>
      <c r="P1251" s="7">
        <f t="shared" si="163"/>
        <v>64.46913580246914</v>
      </c>
      <c r="Q1251" s="9" t="str">
        <f t="shared" si="159"/>
        <v>music</v>
      </c>
      <c r="R1251" s="10" t="str">
        <f t="shared" si="160"/>
        <v>rock</v>
      </c>
      <c r="S1251" s="8">
        <f t="shared" si="161"/>
        <v>41067.532534722217</v>
      </c>
      <c r="T1251" s="8">
        <f t="shared" si="158"/>
        <v>41097.532534722217</v>
      </c>
      <c r="U1251" s="7">
        <f t="shared" si="162"/>
        <v>30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57"/>
        <v>200.15333333333334</v>
      </c>
      <c r="P1252" s="7">
        <f t="shared" si="163"/>
        <v>118.2007874015748</v>
      </c>
      <c r="Q1252" s="9" t="str">
        <f t="shared" si="159"/>
        <v>music</v>
      </c>
      <c r="R1252" s="10" t="str">
        <f t="shared" si="160"/>
        <v>rock</v>
      </c>
      <c r="S1252" s="8">
        <f t="shared" si="161"/>
        <v>41843.434386574074</v>
      </c>
      <c r="T1252" s="8">
        <f t="shared" si="158"/>
        <v>41888.434386574074</v>
      </c>
      <c r="U1252" s="7">
        <f t="shared" si="162"/>
        <v>45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57"/>
        <v>101.8</v>
      </c>
      <c r="P1253" s="7">
        <f t="shared" si="163"/>
        <v>82.540540540540547</v>
      </c>
      <c r="Q1253" s="9" t="str">
        <f t="shared" si="159"/>
        <v>music</v>
      </c>
      <c r="R1253" s="10" t="str">
        <f t="shared" si="160"/>
        <v>rock</v>
      </c>
      <c r="S1253" s="8">
        <f t="shared" si="161"/>
        <v>40751.606099537035</v>
      </c>
      <c r="T1253" s="8">
        <f t="shared" si="158"/>
        <v>40811.606099537035</v>
      </c>
      <c r="U1253" s="7">
        <f t="shared" si="162"/>
        <v>60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57"/>
        <v>137.65714285714284</v>
      </c>
      <c r="P1254" s="7">
        <f t="shared" si="163"/>
        <v>34.170212765957444</v>
      </c>
      <c r="Q1254" s="9" t="str">
        <f t="shared" si="159"/>
        <v>music</v>
      </c>
      <c r="R1254" s="10" t="str">
        <f t="shared" si="160"/>
        <v>rock</v>
      </c>
      <c r="S1254" s="8">
        <f t="shared" si="161"/>
        <v>41543.779733796291</v>
      </c>
      <c r="T1254" s="8">
        <f t="shared" si="158"/>
        <v>41571.779733796291</v>
      </c>
      <c r="U1254" s="7">
        <f t="shared" si="162"/>
        <v>28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57"/>
        <v>303833.2</v>
      </c>
      <c r="P1255" s="7">
        <f t="shared" si="163"/>
        <v>42.73322081575246</v>
      </c>
      <c r="Q1255" s="9" t="str">
        <f t="shared" si="159"/>
        <v>music</v>
      </c>
      <c r="R1255" s="10" t="str">
        <f t="shared" si="160"/>
        <v>rock</v>
      </c>
      <c r="S1255" s="8">
        <f t="shared" si="161"/>
        <v>41855.575312499997</v>
      </c>
      <c r="T1255" s="8">
        <f t="shared" si="158"/>
        <v>41885.575312499997</v>
      </c>
      <c r="U1255" s="7">
        <f t="shared" si="162"/>
        <v>30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57"/>
        <v>198.85074626865671</v>
      </c>
      <c r="P1256" s="7">
        <f t="shared" si="163"/>
        <v>94.489361702127653</v>
      </c>
      <c r="Q1256" s="9" t="str">
        <f t="shared" si="159"/>
        <v>music</v>
      </c>
      <c r="R1256" s="10" t="str">
        <f t="shared" si="160"/>
        <v>rock</v>
      </c>
      <c r="S1256" s="8">
        <f t="shared" si="161"/>
        <v>40487.413032407407</v>
      </c>
      <c r="T1256" s="8">
        <f t="shared" si="158"/>
        <v>40543.999305555553</v>
      </c>
      <c r="U1256" s="7">
        <f t="shared" si="162"/>
        <v>56.586273148146574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57"/>
        <v>202.36666666666667</v>
      </c>
      <c r="P1257" s="7">
        <f t="shared" si="163"/>
        <v>55.697247706422019</v>
      </c>
      <c r="Q1257" s="9" t="str">
        <f t="shared" si="159"/>
        <v>music</v>
      </c>
      <c r="R1257" s="10" t="str">
        <f t="shared" si="160"/>
        <v>rock</v>
      </c>
      <c r="S1257" s="8">
        <f t="shared" si="161"/>
        <v>41579.637175925927</v>
      </c>
      <c r="T1257" s="8">
        <f t="shared" si="158"/>
        <v>41609.678842592592</v>
      </c>
      <c r="U1257" s="7">
        <f t="shared" si="162"/>
        <v>30.041666666664241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57"/>
        <v>117.96376666666666</v>
      </c>
      <c r="P1258" s="7">
        <f t="shared" si="163"/>
        <v>98.030831024930734</v>
      </c>
      <c r="Q1258" s="9" t="str">
        <f t="shared" si="159"/>
        <v>music</v>
      </c>
      <c r="R1258" s="10" t="str">
        <f t="shared" si="160"/>
        <v>rock</v>
      </c>
      <c r="S1258" s="8">
        <f t="shared" si="161"/>
        <v>40921.711006944439</v>
      </c>
      <c r="T1258" s="8">
        <f t="shared" si="158"/>
        <v>40951.711006944439</v>
      </c>
      <c r="U1258" s="7">
        <f t="shared" si="162"/>
        <v>30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57"/>
        <v>294.72727272727275</v>
      </c>
      <c r="P1259" s="7">
        <f t="shared" si="163"/>
        <v>92.102272727272734</v>
      </c>
      <c r="Q1259" s="9" t="str">
        <f t="shared" si="159"/>
        <v>music</v>
      </c>
      <c r="R1259" s="10" t="str">
        <f t="shared" si="160"/>
        <v>rock</v>
      </c>
      <c r="S1259" s="8">
        <f t="shared" si="161"/>
        <v>40586.877199074072</v>
      </c>
      <c r="T1259" s="8">
        <f t="shared" si="158"/>
        <v>40635.835532407407</v>
      </c>
      <c r="U1259" s="7">
        <f t="shared" si="162"/>
        <v>48.958333333335759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57"/>
        <v>213.14633333333333</v>
      </c>
      <c r="P1260" s="7">
        <f t="shared" si="163"/>
        <v>38.175462686567165</v>
      </c>
      <c r="Q1260" s="9" t="str">
        <f t="shared" si="159"/>
        <v>music</v>
      </c>
      <c r="R1260" s="10" t="str">
        <f t="shared" si="160"/>
        <v>rock</v>
      </c>
      <c r="S1260" s="8">
        <f t="shared" si="161"/>
        <v>41487.402916666666</v>
      </c>
      <c r="T1260" s="8">
        <f t="shared" si="158"/>
        <v>41517.402916666666</v>
      </c>
      <c r="U1260" s="7">
        <f t="shared" si="162"/>
        <v>30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57"/>
        <v>104.24</v>
      </c>
      <c r="P1261" s="7">
        <f t="shared" si="163"/>
        <v>27.145833333333332</v>
      </c>
      <c r="Q1261" s="9" t="str">
        <f t="shared" si="159"/>
        <v>music</v>
      </c>
      <c r="R1261" s="10" t="str">
        <f t="shared" si="160"/>
        <v>rock</v>
      </c>
      <c r="S1261" s="8">
        <f t="shared" si="161"/>
        <v>41766.762314814812</v>
      </c>
      <c r="T1261" s="8">
        <f t="shared" si="158"/>
        <v>41798.957638888889</v>
      </c>
      <c r="U1261" s="7">
        <f t="shared" si="162"/>
        <v>32.19532407407678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57"/>
        <v>113.66666666666667</v>
      </c>
      <c r="P1262" s="7">
        <f t="shared" si="163"/>
        <v>50.689189189189186</v>
      </c>
      <c r="Q1262" s="9" t="str">
        <f t="shared" si="159"/>
        <v>music</v>
      </c>
      <c r="R1262" s="10" t="str">
        <f t="shared" si="160"/>
        <v>rock</v>
      </c>
      <c r="S1262" s="8">
        <f t="shared" si="161"/>
        <v>41666.63449074074</v>
      </c>
      <c r="T1262" s="8">
        <f t="shared" si="158"/>
        <v>41696.63449074074</v>
      </c>
      <c r="U1262" s="7">
        <f t="shared" si="162"/>
        <v>30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57"/>
        <v>101.25</v>
      </c>
      <c r="P1263" s="7">
        <f t="shared" si="163"/>
        <v>38.942307692307693</v>
      </c>
      <c r="Q1263" s="9" t="str">
        <f t="shared" si="159"/>
        <v>music</v>
      </c>
      <c r="R1263" s="10" t="str">
        <f t="shared" si="160"/>
        <v>rock</v>
      </c>
      <c r="S1263" s="8">
        <f t="shared" si="161"/>
        <v>41638.134571759256</v>
      </c>
      <c r="T1263" s="8">
        <f t="shared" si="158"/>
        <v>41668.134571759256</v>
      </c>
      <c r="U1263" s="7">
        <f t="shared" si="162"/>
        <v>30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57"/>
        <v>125.41538461538461</v>
      </c>
      <c r="P1264" s="7">
        <f t="shared" si="163"/>
        <v>77.638095238095232</v>
      </c>
      <c r="Q1264" s="9" t="str">
        <f t="shared" si="159"/>
        <v>music</v>
      </c>
      <c r="R1264" s="10" t="str">
        <f t="shared" si="160"/>
        <v>rock</v>
      </c>
      <c r="S1264" s="8">
        <f t="shared" si="161"/>
        <v>41656.554305555554</v>
      </c>
      <c r="T1264" s="8">
        <f t="shared" si="158"/>
        <v>41686.554305555554</v>
      </c>
      <c r="U1264" s="7">
        <f t="shared" si="162"/>
        <v>30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57"/>
        <v>119</v>
      </c>
      <c r="P1265" s="7">
        <f t="shared" si="163"/>
        <v>43.536585365853661</v>
      </c>
      <c r="Q1265" s="9" t="str">
        <f t="shared" si="159"/>
        <v>music</v>
      </c>
      <c r="R1265" s="10" t="str">
        <f t="shared" si="160"/>
        <v>rock</v>
      </c>
      <c r="S1265" s="8">
        <f t="shared" si="161"/>
        <v>41691.875810185185</v>
      </c>
      <c r="T1265" s="8">
        <f t="shared" si="158"/>
        <v>41726.833333333328</v>
      </c>
      <c r="U1265" s="7">
        <f t="shared" si="162"/>
        <v>34.957523148143082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57"/>
        <v>166.46153846153845</v>
      </c>
      <c r="P1266" s="7">
        <f t="shared" si="163"/>
        <v>31.823529411764707</v>
      </c>
      <c r="Q1266" s="9" t="str">
        <f t="shared" si="159"/>
        <v>music</v>
      </c>
      <c r="R1266" s="10" t="str">
        <f t="shared" si="160"/>
        <v>rock</v>
      </c>
      <c r="S1266" s="8">
        <f t="shared" si="161"/>
        <v>41547.454664351848</v>
      </c>
      <c r="T1266" s="8">
        <f t="shared" si="158"/>
        <v>41576.454664351848</v>
      </c>
      <c r="U1266" s="7">
        <f t="shared" si="162"/>
        <v>29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57"/>
        <v>119.14771428571429</v>
      </c>
      <c r="P1267" s="7">
        <f t="shared" si="163"/>
        <v>63.184393939393942</v>
      </c>
      <c r="Q1267" s="9" t="str">
        <f t="shared" si="159"/>
        <v>music</v>
      </c>
      <c r="R1267" s="10" t="str">
        <f t="shared" si="160"/>
        <v>rock</v>
      </c>
      <c r="S1267" s="8">
        <f t="shared" si="161"/>
        <v>40465.446932870364</v>
      </c>
      <c r="T1267" s="8">
        <f t="shared" si="158"/>
        <v>40512.446932870364</v>
      </c>
      <c r="U1267" s="7">
        <f t="shared" si="162"/>
        <v>47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57"/>
        <v>100.47368421052632</v>
      </c>
      <c r="P1268" s="7">
        <f t="shared" si="163"/>
        <v>190.9</v>
      </c>
      <c r="Q1268" s="9" t="str">
        <f t="shared" si="159"/>
        <v>music</v>
      </c>
      <c r="R1268" s="10" t="str">
        <f t="shared" si="160"/>
        <v>rock</v>
      </c>
      <c r="S1268" s="8">
        <f t="shared" si="161"/>
        <v>41620.668344907404</v>
      </c>
      <c r="T1268" s="8">
        <f t="shared" si="158"/>
        <v>41650.668344907404</v>
      </c>
      <c r="U1268" s="7">
        <f t="shared" si="162"/>
        <v>30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57"/>
        <v>101.8</v>
      </c>
      <c r="P1269" s="7">
        <f t="shared" si="163"/>
        <v>140.85534591194968</v>
      </c>
      <c r="Q1269" s="9" t="str">
        <f t="shared" si="159"/>
        <v>music</v>
      </c>
      <c r="R1269" s="10" t="str">
        <f t="shared" si="160"/>
        <v>rock</v>
      </c>
      <c r="S1269" s="8">
        <f t="shared" si="161"/>
        <v>41449.376828703702</v>
      </c>
      <c r="T1269" s="8">
        <f t="shared" si="158"/>
        <v>41479.376828703702</v>
      </c>
      <c r="U1269" s="7">
        <f t="shared" si="162"/>
        <v>30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57"/>
        <v>116.66666666666667</v>
      </c>
      <c r="P1270" s="7">
        <f t="shared" si="163"/>
        <v>76.92307692307692</v>
      </c>
      <c r="Q1270" s="9" t="str">
        <f t="shared" si="159"/>
        <v>music</v>
      </c>
      <c r="R1270" s="10" t="str">
        <f t="shared" si="160"/>
        <v>rock</v>
      </c>
      <c r="S1270" s="8">
        <f t="shared" si="161"/>
        <v>41507.637118055551</v>
      </c>
      <c r="T1270" s="8">
        <f t="shared" si="158"/>
        <v>41537.637118055551</v>
      </c>
      <c r="U1270" s="7">
        <f t="shared" si="162"/>
        <v>30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57"/>
        <v>108.64893617021276</v>
      </c>
      <c r="P1271" s="7">
        <f t="shared" si="163"/>
        <v>99.15533980582525</v>
      </c>
      <c r="Q1271" s="9" t="str">
        <f t="shared" si="159"/>
        <v>music</v>
      </c>
      <c r="R1271" s="10" t="str">
        <f t="shared" si="160"/>
        <v>rock</v>
      </c>
      <c r="S1271" s="8">
        <f t="shared" si="161"/>
        <v>42445.614722222221</v>
      </c>
      <c r="T1271" s="8">
        <f t="shared" si="158"/>
        <v>42475.791666666664</v>
      </c>
      <c r="U1271" s="7">
        <f t="shared" si="162"/>
        <v>30.176944444443507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57"/>
        <v>114.72</v>
      </c>
      <c r="P1272" s="7">
        <f t="shared" si="163"/>
        <v>67.881656804733723</v>
      </c>
      <c r="Q1272" s="9" t="str">
        <f t="shared" si="159"/>
        <v>music</v>
      </c>
      <c r="R1272" s="10" t="str">
        <f t="shared" si="160"/>
        <v>rock</v>
      </c>
      <c r="S1272" s="8">
        <f t="shared" si="161"/>
        <v>40933.648634259254</v>
      </c>
      <c r="T1272" s="8">
        <f t="shared" si="158"/>
        <v>40993.60696759259</v>
      </c>
      <c r="U1272" s="7">
        <f t="shared" si="162"/>
        <v>59.958333333335759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57"/>
        <v>101.8</v>
      </c>
      <c r="P1273" s="7">
        <f t="shared" si="163"/>
        <v>246.29032258064515</v>
      </c>
      <c r="Q1273" s="9" t="str">
        <f t="shared" si="159"/>
        <v>music</v>
      </c>
      <c r="R1273" s="10" t="str">
        <f t="shared" si="160"/>
        <v>rock</v>
      </c>
      <c r="S1273" s="8">
        <f t="shared" si="161"/>
        <v>41561.475219907406</v>
      </c>
      <c r="T1273" s="8">
        <f t="shared" si="158"/>
        <v>41591.516886574071</v>
      </c>
      <c r="U1273" s="7">
        <f t="shared" si="162"/>
        <v>30.041666666664241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57"/>
        <v>106</v>
      </c>
      <c r="P1274" s="7">
        <f t="shared" ref="P1274:P1305" si="164">E1274/L1274</f>
        <v>189.28571428571428</v>
      </c>
      <c r="Q1274" s="9" t="str">
        <f t="shared" si="159"/>
        <v>music</v>
      </c>
      <c r="R1274" s="10" t="str">
        <f t="shared" si="160"/>
        <v>rock</v>
      </c>
      <c r="S1274" s="8">
        <f t="shared" si="161"/>
        <v>40274.536793981482</v>
      </c>
      <c r="T1274" s="8">
        <f t="shared" si="158"/>
        <v>40343.958333333328</v>
      </c>
      <c r="U1274" s="7">
        <f t="shared" si="162"/>
        <v>69.42153935184615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57"/>
        <v>103.5</v>
      </c>
      <c r="P1275" s="7">
        <f t="shared" si="164"/>
        <v>76.666666666666671</v>
      </c>
      <c r="Q1275" s="9" t="str">
        <f t="shared" si="159"/>
        <v>music</v>
      </c>
      <c r="R1275" s="10" t="str">
        <f t="shared" si="160"/>
        <v>rock</v>
      </c>
      <c r="S1275" s="8">
        <f t="shared" si="161"/>
        <v>41852.521886574068</v>
      </c>
      <c r="T1275" s="8">
        <f t="shared" si="158"/>
        <v>41882.521886574068</v>
      </c>
      <c r="U1275" s="7">
        <f t="shared" si="162"/>
        <v>30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57"/>
        <v>154.97535999999999</v>
      </c>
      <c r="P1276" s="7">
        <f t="shared" si="164"/>
        <v>82.963254817987149</v>
      </c>
      <c r="Q1276" s="9" t="str">
        <f t="shared" si="159"/>
        <v>music</v>
      </c>
      <c r="R1276" s="10" t="str">
        <f t="shared" si="160"/>
        <v>rock</v>
      </c>
      <c r="S1276" s="8">
        <f t="shared" si="161"/>
        <v>41116.481770833328</v>
      </c>
      <c r="T1276" s="8">
        <f t="shared" si="158"/>
        <v>41151.481770833328</v>
      </c>
      <c r="U1276" s="7">
        <f t="shared" si="162"/>
        <v>35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57"/>
        <v>162.14066666666668</v>
      </c>
      <c r="P1277" s="7">
        <f t="shared" si="164"/>
        <v>62.522107969151669</v>
      </c>
      <c r="Q1277" s="9" t="str">
        <f t="shared" si="159"/>
        <v>music</v>
      </c>
      <c r="R1277" s="10" t="str">
        <f t="shared" si="160"/>
        <v>rock</v>
      </c>
      <c r="S1277" s="8">
        <f t="shared" si="161"/>
        <v>41458.659571759257</v>
      </c>
      <c r="T1277" s="8">
        <f t="shared" si="158"/>
        <v>41493.659571759257</v>
      </c>
      <c r="U1277" s="7">
        <f t="shared" si="162"/>
        <v>35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57"/>
        <v>104.42100000000001</v>
      </c>
      <c r="P1278" s="7">
        <f t="shared" si="164"/>
        <v>46.06808823529412</v>
      </c>
      <c r="Q1278" s="9" t="str">
        <f t="shared" si="159"/>
        <v>music</v>
      </c>
      <c r="R1278" s="10" t="str">
        <f t="shared" si="160"/>
        <v>rock</v>
      </c>
      <c r="S1278" s="8">
        <f t="shared" si="161"/>
        <v>40007.49591435185</v>
      </c>
      <c r="T1278" s="8">
        <f t="shared" si="158"/>
        <v>40056.958333333328</v>
      </c>
      <c r="U1278" s="7">
        <f t="shared" si="162"/>
        <v>49.46241898147855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57"/>
        <v>106.12433333333334</v>
      </c>
      <c r="P1279" s="7">
        <f t="shared" si="164"/>
        <v>38.543946731234868</v>
      </c>
      <c r="Q1279" s="9" t="str">
        <f t="shared" si="159"/>
        <v>music</v>
      </c>
      <c r="R1279" s="10" t="str">
        <f t="shared" si="160"/>
        <v>rock</v>
      </c>
      <c r="S1279" s="8">
        <f t="shared" si="161"/>
        <v>41121.35355324074</v>
      </c>
      <c r="T1279" s="8">
        <f t="shared" si="158"/>
        <v>41156.35355324074</v>
      </c>
      <c r="U1279" s="7">
        <f t="shared" si="162"/>
        <v>35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57"/>
        <v>154.93846153846152</v>
      </c>
      <c r="P1280" s="7">
        <f t="shared" si="164"/>
        <v>53.005263157894738</v>
      </c>
      <c r="Q1280" s="9" t="str">
        <f t="shared" si="159"/>
        <v>music</v>
      </c>
      <c r="R1280" s="10" t="str">
        <f t="shared" si="160"/>
        <v>rock</v>
      </c>
      <c r="S1280" s="8">
        <f t="shared" si="161"/>
        <v>41786.346828703703</v>
      </c>
      <c r="T1280" s="8">
        <f t="shared" si="158"/>
        <v>41814.875</v>
      </c>
      <c r="U1280" s="7">
        <f t="shared" si="162"/>
        <v>28.528171296296932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57"/>
        <v>110.77157238734419</v>
      </c>
      <c r="P1281" s="7">
        <f t="shared" si="164"/>
        <v>73.355396825396824</v>
      </c>
      <c r="Q1281" s="9" t="str">
        <f t="shared" si="159"/>
        <v>music</v>
      </c>
      <c r="R1281" s="10" t="str">
        <f t="shared" si="160"/>
        <v>rock</v>
      </c>
      <c r="S1281" s="8">
        <f t="shared" si="161"/>
        <v>41681.890856481477</v>
      </c>
      <c r="T1281" s="8">
        <f t="shared" si="158"/>
        <v>41721.849189814813</v>
      </c>
      <c r="U1281" s="7">
        <f t="shared" si="162"/>
        <v>39.958333333335759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165">E1282*100/D1282</f>
        <v>110.91186666666667</v>
      </c>
      <c r="P1282" s="7">
        <f t="shared" si="164"/>
        <v>127.97523076923076</v>
      </c>
      <c r="Q1282" s="9" t="str">
        <f t="shared" si="159"/>
        <v>music</v>
      </c>
      <c r="R1282" s="10" t="str">
        <f t="shared" si="160"/>
        <v>rock</v>
      </c>
      <c r="S1282" s="8">
        <f t="shared" si="161"/>
        <v>40513.54923611111</v>
      </c>
      <c r="T1282" s="8">
        <f t="shared" ref="T1282:T1345" si="166">(I1282/86400)+25569+(-5/24)</f>
        <v>40603.54923611111</v>
      </c>
      <c r="U1282" s="7">
        <f t="shared" si="162"/>
        <v>90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165"/>
        <v>110.71428571428571</v>
      </c>
      <c r="P1283" s="7">
        <f t="shared" si="164"/>
        <v>104.72972972972973</v>
      </c>
      <c r="Q1283" s="9" t="str">
        <f t="shared" ref="Q1283:Q1346" si="167">LEFT(N1283, SEARCH("/",N1283,1)-1)</f>
        <v>music</v>
      </c>
      <c r="R1283" s="10" t="str">
        <f t="shared" ref="R1283:R1346" si="168">RIGHT(N1283,LEN(N1283)-FIND("/",N1283))</f>
        <v>rock</v>
      </c>
      <c r="S1283" s="8">
        <f t="shared" ref="S1283:S1346" si="169">(J1283/86400)+25569+(-5/24)</f>
        <v>41463.535138888888</v>
      </c>
      <c r="T1283" s="8">
        <f t="shared" si="166"/>
        <v>41483.535138888888</v>
      </c>
      <c r="U1283" s="7">
        <f t="shared" ref="U1283:U1346" si="170">T1283-S1283</f>
        <v>20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65"/>
        <v>123.61333333333333</v>
      </c>
      <c r="P1284" s="7">
        <f t="shared" si="164"/>
        <v>67.671532846715323</v>
      </c>
      <c r="Q1284" s="9" t="str">
        <f t="shared" si="167"/>
        <v>music</v>
      </c>
      <c r="R1284" s="10" t="str">
        <f t="shared" si="168"/>
        <v>rock</v>
      </c>
      <c r="S1284" s="8">
        <f t="shared" si="169"/>
        <v>41586.266840277771</v>
      </c>
      <c r="T1284" s="8">
        <f t="shared" si="166"/>
        <v>41616.999305555553</v>
      </c>
      <c r="U1284" s="7">
        <f t="shared" si="170"/>
        <v>30.732465277782467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65"/>
        <v>211.05</v>
      </c>
      <c r="P1285" s="7">
        <f t="shared" si="164"/>
        <v>95.931818181818187</v>
      </c>
      <c r="Q1285" s="9" t="str">
        <f t="shared" si="167"/>
        <v>music</v>
      </c>
      <c r="R1285" s="10" t="str">
        <f t="shared" si="168"/>
        <v>rock</v>
      </c>
      <c r="S1285" s="8">
        <f t="shared" si="169"/>
        <v>41320.50913194444</v>
      </c>
      <c r="T1285" s="8">
        <f t="shared" si="166"/>
        <v>41343.958333333328</v>
      </c>
      <c r="U1285" s="7">
        <f t="shared" si="170"/>
        <v>23.449201388888469</v>
      </c>
    </row>
    <row r="1286" spans="1:21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65"/>
        <v>101</v>
      </c>
      <c r="P1286" s="7">
        <f t="shared" si="164"/>
        <v>65.161290322580641</v>
      </c>
      <c r="Q1286" s="9" t="str">
        <f t="shared" si="167"/>
        <v>theater</v>
      </c>
      <c r="R1286" s="10" t="str">
        <f t="shared" si="168"/>
        <v>plays</v>
      </c>
      <c r="S1286" s="8">
        <f t="shared" si="169"/>
        <v>42712.026412037034</v>
      </c>
      <c r="T1286" s="8">
        <f t="shared" si="166"/>
        <v>42735.499305555553</v>
      </c>
      <c r="U1286" s="7">
        <f t="shared" si="170"/>
        <v>23.472893518519413</v>
      </c>
    </row>
    <row r="1287" spans="1:21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65"/>
        <v>101.65</v>
      </c>
      <c r="P1287" s="7">
        <f t="shared" si="164"/>
        <v>32.269841269841272</v>
      </c>
      <c r="Q1287" s="9" t="str">
        <f t="shared" si="167"/>
        <v>theater</v>
      </c>
      <c r="R1287" s="10" t="str">
        <f t="shared" si="168"/>
        <v>plays</v>
      </c>
      <c r="S1287" s="8">
        <f t="shared" si="169"/>
        <v>42160.374710648146</v>
      </c>
      <c r="T1287" s="8">
        <f t="shared" si="166"/>
        <v>42175.374710648146</v>
      </c>
      <c r="U1287" s="7">
        <f t="shared" si="170"/>
        <v>15</v>
      </c>
    </row>
    <row r="1288" spans="1:21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65"/>
        <v>108.33333333333333</v>
      </c>
      <c r="P1288" s="7">
        <f t="shared" si="164"/>
        <v>81.25</v>
      </c>
      <c r="Q1288" s="9" t="str">
        <f t="shared" si="167"/>
        <v>theater</v>
      </c>
      <c r="R1288" s="10" t="str">
        <f t="shared" si="168"/>
        <v>plays</v>
      </c>
      <c r="S1288" s="8">
        <f t="shared" si="169"/>
        <v>42039.176238425927</v>
      </c>
      <c r="T1288" s="8">
        <f t="shared" si="166"/>
        <v>42052.374999999993</v>
      </c>
      <c r="U1288" s="7">
        <f t="shared" si="170"/>
        <v>13.198761574065429</v>
      </c>
    </row>
    <row r="1289" spans="1:21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65"/>
        <v>242</v>
      </c>
      <c r="P1289" s="7">
        <f t="shared" si="164"/>
        <v>24.2</v>
      </c>
      <c r="Q1289" s="9" t="str">
        <f t="shared" si="167"/>
        <v>theater</v>
      </c>
      <c r="R1289" s="10" t="str">
        <f t="shared" si="168"/>
        <v>plays</v>
      </c>
      <c r="S1289" s="8">
        <f t="shared" si="169"/>
        <v>42107.412685185183</v>
      </c>
      <c r="T1289" s="8">
        <f t="shared" si="166"/>
        <v>42167.412685185183</v>
      </c>
      <c r="U1289" s="7">
        <f t="shared" si="170"/>
        <v>60</v>
      </c>
    </row>
    <row r="1290" spans="1:21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65"/>
        <v>100.45</v>
      </c>
      <c r="P1290" s="7">
        <f t="shared" si="164"/>
        <v>65.868852459016395</v>
      </c>
      <c r="Q1290" s="9" t="str">
        <f t="shared" si="167"/>
        <v>theater</v>
      </c>
      <c r="R1290" s="10" t="str">
        <f t="shared" si="168"/>
        <v>plays</v>
      </c>
      <c r="S1290" s="8">
        <f t="shared" si="169"/>
        <v>42560.946331018517</v>
      </c>
      <c r="T1290" s="8">
        <f t="shared" si="166"/>
        <v>42591.958333333336</v>
      </c>
      <c r="U1290" s="7">
        <f t="shared" si="170"/>
        <v>31.012002314819256</v>
      </c>
    </row>
    <row r="1291" spans="1:21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65"/>
        <v>125.06666666666666</v>
      </c>
      <c r="P1291" s="7">
        <f t="shared" si="164"/>
        <v>36.07692307692308</v>
      </c>
      <c r="Q1291" s="9" t="str">
        <f t="shared" si="167"/>
        <v>theater</v>
      </c>
      <c r="R1291" s="10" t="str">
        <f t="shared" si="168"/>
        <v>plays</v>
      </c>
      <c r="S1291" s="8">
        <f t="shared" si="169"/>
        <v>42708.926446759258</v>
      </c>
      <c r="T1291" s="8">
        <f t="shared" si="166"/>
        <v>42738.926446759258</v>
      </c>
      <c r="U1291" s="7">
        <f t="shared" si="170"/>
        <v>30</v>
      </c>
    </row>
    <row r="1292" spans="1:21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65"/>
        <v>108.57142857142857</v>
      </c>
      <c r="P1292" s="7">
        <f t="shared" si="164"/>
        <v>44.186046511627907</v>
      </c>
      <c r="Q1292" s="9" t="str">
        <f t="shared" si="167"/>
        <v>theater</v>
      </c>
      <c r="R1292" s="10" t="str">
        <f t="shared" si="168"/>
        <v>plays</v>
      </c>
      <c r="S1292" s="8">
        <f t="shared" si="169"/>
        <v>42086.406608796293</v>
      </c>
      <c r="T1292" s="8">
        <f t="shared" si="166"/>
        <v>42117.082638888889</v>
      </c>
      <c r="U1292" s="7">
        <f t="shared" si="170"/>
        <v>30.676030092596193</v>
      </c>
    </row>
    <row r="1293" spans="1:21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65"/>
        <v>145.69999999999999</v>
      </c>
      <c r="P1293" s="7">
        <f t="shared" si="164"/>
        <v>104.07142857142857</v>
      </c>
      <c r="Q1293" s="9" t="str">
        <f t="shared" si="167"/>
        <v>theater</v>
      </c>
      <c r="R1293" s="10" t="str">
        <f t="shared" si="168"/>
        <v>plays</v>
      </c>
      <c r="S1293" s="8">
        <f t="shared" si="169"/>
        <v>42064.444340277776</v>
      </c>
      <c r="T1293" s="8">
        <f t="shared" si="166"/>
        <v>42101.083333333336</v>
      </c>
      <c r="U1293" s="7">
        <f t="shared" si="170"/>
        <v>36.638993055559695</v>
      </c>
    </row>
    <row r="1294" spans="1:21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65"/>
        <v>110</v>
      </c>
      <c r="P1294" s="7">
        <f t="shared" si="164"/>
        <v>35.96153846153846</v>
      </c>
      <c r="Q1294" s="9" t="str">
        <f t="shared" si="167"/>
        <v>theater</v>
      </c>
      <c r="R1294" s="10" t="str">
        <f t="shared" si="168"/>
        <v>plays</v>
      </c>
      <c r="S1294" s="8">
        <f t="shared" si="169"/>
        <v>42256.555879629632</v>
      </c>
      <c r="T1294" s="8">
        <f t="shared" si="166"/>
        <v>42283.749305555553</v>
      </c>
      <c r="U1294" s="7">
        <f t="shared" si="170"/>
        <v>27.193425925921474</v>
      </c>
    </row>
    <row r="1295" spans="1:21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65"/>
        <v>102.23333333333333</v>
      </c>
      <c r="P1295" s="7">
        <f t="shared" si="164"/>
        <v>127.79166666666667</v>
      </c>
      <c r="Q1295" s="9" t="str">
        <f t="shared" si="167"/>
        <v>theater</v>
      </c>
      <c r="R1295" s="10" t="str">
        <f t="shared" si="168"/>
        <v>plays</v>
      </c>
      <c r="S1295" s="8">
        <f t="shared" si="169"/>
        <v>42292.492719907408</v>
      </c>
      <c r="T1295" s="8">
        <f t="shared" si="166"/>
        <v>42322.534386574072</v>
      </c>
      <c r="U1295" s="7">
        <f t="shared" si="170"/>
        <v>30.041666666664241</v>
      </c>
    </row>
    <row r="1296" spans="1:21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65"/>
        <v>122</v>
      </c>
      <c r="P1296" s="7">
        <f t="shared" si="164"/>
        <v>27.727272727272727</v>
      </c>
      <c r="Q1296" s="9" t="str">
        <f t="shared" si="167"/>
        <v>theater</v>
      </c>
      <c r="R1296" s="10" t="str">
        <f t="shared" si="168"/>
        <v>plays</v>
      </c>
      <c r="S1296" s="8">
        <f t="shared" si="169"/>
        <v>42278.245335648149</v>
      </c>
      <c r="T1296" s="8">
        <f t="shared" si="166"/>
        <v>42296.249999999993</v>
      </c>
      <c r="U1296" s="7">
        <f t="shared" si="170"/>
        <v>18.00466435184353</v>
      </c>
    </row>
    <row r="1297" spans="1:21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65"/>
        <v>101.96</v>
      </c>
      <c r="P1297" s="7">
        <f t="shared" si="164"/>
        <v>39.828125</v>
      </c>
      <c r="Q1297" s="9" t="str">
        <f t="shared" si="167"/>
        <v>theater</v>
      </c>
      <c r="R1297" s="10" t="str">
        <f t="shared" si="168"/>
        <v>plays</v>
      </c>
      <c r="S1297" s="8">
        <f t="shared" si="169"/>
        <v>42184.364548611113</v>
      </c>
      <c r="T1297" s="8">
        <f t="shared" si="166"/>
        <v>42214.499999999993</v>
      </c>
      <c r="U1297" s="7">
        <f t="shared" si="170"/>
        <v>30.135451388880028</v>
      </c>
    </row>
    <row r="1298" spans="1:21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65"/>
        <v>141.1764705882353</v>
      </c>
      <c r="P1298" s="7">
        <f t="shared" si="164"/>
        <v>52.173913043478258</v>
      </c>
      <c r="Q1298" s="9" t="str">
        <f t="shared" si="167"/>
        <v>theater</v>
      </c>
      <c r="R1298" s="10" t="str">
        <f t="shared" si="168"/>
        <v>plays</v>
      </c>
      <c r="S1298" s="8">
        <f t="shared" si="169"/>
        <v>42422.842280092591</v>
      </c>
      <c r="T1298" s="8">
        <f t="shared" si="166"/>
        <v>42442.800613425927</v>
      </c>
      <c r="U1298" s="7">
        <f t="shared" si="170"/>
        <v>19.958333333335759</v>
      </c>
    </row>
    <row r="1299" spans="1:21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65"/>
        <v>109.52500000000001</v>
      </c>
      <c r="P1299" s="7">
        <f t="shared" si="164"/>
        <v>92.037815126050418</v>
      </c>
      <c r="Q1299" s="9" t="str">
        <f t="shared" si="167"/>
        <v>theater</v>
      </c>
      <c r="R1299" s="10" t="str">
        <f t="shared" si="168"/>
        <v>plays</v>
      </c>
      <c r="S1299" s="8">
        <f t="shared" si="169"/>
        <v>42461.538865740738</v>
      </c>
      <c r="T1299" s="8">
        <f t="shared" si="166"/>
        <v>42491.538865740738</v>
      </c>
      <c r="U1299" s="7">
        <f t="shared" si="170"/>
        <v>30</v>
      </c>
    </row>
    <row r="1300" spans="1:21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65"/>
        <v>104.65</v>
      </c>
      <c r="P1300" s="7">
        <f t="shared" si="164"/>
        <v>63.424242424242422</v>
      </c>
      <c r="Q1300" s="9" t="str">
        <f t="shared" si="167"/>
        <v>theater</v>
      </c>
      <c r="R1300" s="10" t="str">
        <f t="shared" si="168"/>
        <v>plays</v>
      </c>
      <c r="S1300" s="8">
        <f t="shared" si="169"/>
        <v>42458.472592592589</v>
      </c>
      <c r="T1300" s="8">
        <f t="shared" si="166"/>
        <v>42488.472592592589</v>
      </c>
      <c r="U1300" s="7">
        <f t="shared" si="170"/>
        <v>30</v>
      </c>
    </row>
    <row r="1301" spans="1:21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65"/>
        <v>124</v>
      </c>
      <c r="P1301" s="7">
        <f t="shared" si="164"/>
        <v>135.625</v>
      </c>
      <c r="Q1301" s="9" t="str">
        <f t="shared" si="167"/>
        <v>theater</v>
      </c>
      <c r="R1301" s="10" t="str">
        <f t="shared" si="168"/>
        <v>plays</v>
      </c>
      <c r="S1301" s="8">
        <f t="shared" si="169"/>
        <v>42169.606006944443</v>
      </c>
      <c r="T1301" s="8">
        <f t="shared" si="166"/>
        <v>42199.606006944443</v>
      </c>
      <c r="U1301" s="7">
        <f t="shared" si="170"/>
        <v>30</v>
      </c>
    </row>
    <row r="1302" spans="1:21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65"/>
        <v>135</v>
      </c>
      <c r="P1302" s="7">
        <f t="shared" si="164"/>
        <v>168.75</v>
      </c>
      <c r="Q1302" s="9" t="str">
        <f t="shared" si="167"/>
        <v>theater</v>
      </c>
      <c r="R1302" s="10" t="str">
        <f t="shared" si="168"/>
        <v>plays</v>
      </c>
      <c r="S1302" s="8">
        <f t="shared" si="169"/>
        <v>42483.466874999998</v>
      </c>
      <c r="T1302" s="8">
        <f t="shared" si="166"/>
        <v>42522.581249999996</v>
      </c>
      <c r="U1302" s="7">
        <f t="shared" si="170"/>
        <v>39.114374999997381</v>
      </c>
    </row>
    <row r="1303" spans="1:21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65"/>
        <v>102.75</v>
      </c>
      <c r="P1303" s="7">
        <f t="shared" si="164"/>
        <v>70.862068965517238</v>
      </c>
      <c r="Q1303" s="9" t="str">
        <f t="shared" si="167"/>
        <v>theater</v>
      </c>
      <c r="R1303" s="10" t="str">
        <f t="shared" si="168"/>
        <v>plays</v>
      </c>
      <c r="S1303" s="8">
        <f t="shared" si="169"/>
        <v>42195.541412037033</v>
      </c>
      <c r="T1303" s="8">
        <f t="shared" si="166"/>
        <v>42205.916666666664</v>
      </c>
      <c r="U1303" s="7">
        <f t="shared" si="170"/>
        <v>10.375254629630945</v>
      </c>
    </row>
    <row r="1304" spans="1:21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65"/>
        <v>100</v>
      </c>
      <c r="P1304" s="7">
        <f t="shared" si="164"/>
        <v>50</v>
      </c>
      <c r="Q1304" s="9" t="str">
        <f t="shared" si="167"/>
        <v>theater</v>
      </c>
      <c r="R1304" s="10" t="str">
        <f t="shared" si="168"/>
        <v>plays</v>
      </c>
      <c r="S1304" s="8">
        <f t="shared" si="169"/>
        <v>42674.849664351852</v>
      </c>
      <c r="T1304" s="8">
        <f t="shared" si="166"/>
        <v>42704.891331018516</v>
      </c>
      <c r="U1304" s="7">
        <f t="shared" si="170"/>
        <v>30.041666666664241</v>
      </c>
    </row>
    <row r="1305" spans="1:21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65"/>
        <v>130.26085714285713</v>
      </c>
      <c r="P1305" s="7">
        <f t="shared" si="164"/>
        <v>42.214166666666671</v>
      </c>
      <c r="Q1305" s="9" t="str">
        <f t="shared" si="167"/>
        <v>theater</v>
      </c>
      <c r="R1305" s="10" t="str">
        <f t="shared" si="168"/>
        <v>plays</v>
      </c>
      <c r="S1305" s="8">
        <f t="shared" si="169"/>
        <v>42566.232870370368</v>
      </c>
      <c r="T1305" s="8">
        <f t="shared" si="166"/>
        <v>42582.249999999993</v>
      </c>
      <c r="U1305" s="7">
        <f t="shared" si="170"/>
        <v>16.017129629624833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65"/>
        <v>39.627499999999998</v>
      </c>
      <c r="P1306" s="7">
        <f t="shared" ref="P1306:P1333" si="171">E1306/L1306</f>
        <v>152.41346153846155</v>
      </c>
      <c r="Q1306" s="9" t="str">
        <f t="shared" si="167"/>
        <v>technology</v>
      </c>
      <c r="R1306" s="10" t="str">
        <f t="shared" si="168"/>
        <v>wearables</v>
      </c>
      <c r="S1306" s="8">
        <f t="shared" si="169"/>
        <v>42746.986168981479</v>
      </c>
      <c r="T1306" s="8">
        <f t="shared" si="166"/>
        <v>42806.944502314807</v>
      </c>
      <c r="U1306" s="7">
        <f t="shared" si="170"/>
        <v>59.958333333328483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65"/>
        <v>25.976666666666667</v>
      </c>
      <c r="P1307" s="7">
        <f t="shared" si="171"/>
        <v>90.616279069767444</v>
      </c>
      <c r="Q1307" s="9" t="str">
        <f t="shared" si="167"/>
        <v>technology</v>
      </c>
      <c r="R1307" s="10" t="str">
        <f t="shared" si="168"/>
        <v>wearables</v>
      </c>
      <c r="S1307" s="8">
        <f t="shared" si="169"/>
        <v>42543.457268518519</v>
      </c>
      <c r="T1307" s="8">
        <f t="shared" si="166"/>
        <v>42572.520833333336</v>
      </c>
      <c r="U1307" s="7">
        <f t="shared" si="170"/>
        <v>29.063564814816345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65"/>
        <v>65.24636363636364</v>
      </c>
      <c r="P1308" s="7">
        <f t="shared" si="171"/>
        <v>201.60393258426967</v>
      </c>
      <c r="Q1308" s="9" t="str">
        <f t="shared" si="167"/>
        <v>technology</v>
      </c>
      <c r="R1308" s="10" t="str">
        <f t="shared" si="168"/>
        <v>wearables</v>
      </c>
      <c r="S1308" s="8">
        <f t="shared" si="169"/>
        <v>41947.249236111107</v>
      </c>
      <c r="T1308" s="8">
        <f t="shared" si="166"/>
        <v>41977.249236111107</v>
      </c>
      <c r="U1308" s="7">
        <f t="shared" si="170"/>
        <v>30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65"/>
        <v>11.513999999999999</v>
      </c>
      <c r="P1309" s="7">
        <f t="shared" si="171"/>
        <v>127.93333333333334</v>
      </c>
      <c r="Q1309" s="9" t="str">
        <f t="shared" si="167"/>
        <v>technology</v>
      </c>
      <c r="R1309" s="10" t="str">
        <f t="shared" si="168"/>
        <v>wearables</v>
      </c>
      <c r="S1309" s="8">
        <f t="shared" si="169"/>
        <v>42387.294895833336</v>
      </c>
      <c r="T1309" s="8">
        <f t="shared" si="166"/>
        <v>42417.294895833336</v>
      </c>
      <c r="U1309" s="7">
        <f t="shared" si="170"/>
        <v>30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65"/>
        <v>11.36</v>
      </c>
      <c r="P1310" s="7">
        <f t="shared" si="171"/>
        <v>29.894736842105264</v>
      </c>
      <c r="Q1310" s="9" t="str">
        <f t="shared" si="167"/>
        <v>technology</v>
      </c>
      <c r="R1310" s="10" t="str">
        <f t="shared" si="168"/>
        <v>wearables</v>
      </c>
      <c r="S1310" s="8">
        <f t="shared" si="169"/>
        <v>42611.405231481483</v>
      </c>
      <c r="T1310" s="8">
        <f t="shared" si="166"/>
        <v>42651.405231481483</v>
      </c>
      <c r="U1310" s="7">
        <f t="shared" si="170"/>
        <v>40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65"/>
        <v>111.99130434782609</v>
      </c>
      <c r="P1311" s="7">
        <f t="shared" si="171"/>
        <v>367.97142857142859</v>
      </c>
      <c r="Q1311" s="9" t="str">
        <f t="shared" si="167"/>
        <v>technology</v>
      </c>
      <c r="R1311" s="10" t="str">
        <f t="shared" si="168"/>
        <v>wearables</v>
      </c>
      <c r="S1311" s="8">
        <f t="shared" si="169"/>
        <v>42257.674398148149</v>
      </c>
      <c r="T1311" s="8">
        <f t="shared" si="166"/>
        <v>42292.674398148149</v>
      </c>
      <c r="U1311" s="7">
        <f t="shared" si="170"/>
        <v>35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65"/>
        <v>15.5</v>
      </c>
      <c r="P1312" s="7">
        <f t="shared" si="171"/>
        <v>129.16666666666666</v>
      </c>
      <c r="Q1312" s="9" t="str">
        <f t="shared" si="167"/>
        <v>technology</v>
      </c>
      <c r="R1312" s="10" t="str">
        <f t="shared" si="168"/>
        <v>wearables</v>
      </c>
      <c r="S1312" s="8">
        <f t="shared" si="169"/>
        <v>42556.458912037029</v>
      </c>
      <c r="T1312" s="8">
        <f t="shared" si="166"/>
        <v>42601.458912037029</v>
      </c>
      <c r="U1312" s="7">
        <f t="shared" si="170"/>
        <v>45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65"/>
        <v>32.027999999999999</v>
      </c>
      <c r="P1313" s="7">
        <f t="shared" si="171"/>
        <v>800.7</v>
      </c>
      <c r="Q1313" s="9" t="str">
        <f t="shared" si="167"/>
        <v>technology</v>
      </c>
      <c r="R1313" s="10" t="str">
        <f t="shared" si="168"/>
        <v>wearables</v>
      </c>
      <c r="S1313" s="8">
        <f t="shared" si="169"/>
        <v>42669.593969907401</v>
      </c>
      <c r="T1313" s="8">
        <f t="shared" si="166"/>
        <v>42704.635636574072</v>
      </c>
      <c r="U1313" s="7">
        <f t="shared" si="170"/>
        <v>35.041666666671517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65"/>
        <v>0.60869565217391308</v>
      </c>
      <c r="P1314" s="7">
        <f t="shared" si="171"/>
        <v>28</v>
      </c>
      <c r="Q1314" s="9" t="str">
        <f t="shared" si="167"/>
        <v>technology</v>
      </c>
      <c r="R1314" s="10" t="str">
        <f t="shared" si="168"/>
        <v>wearables</v>
      </c>
      <c r="S1314" s="8">
        <f t="shared" si="169"/>
        <v>42082.494467592587</v>
      </c>
      <c r="T1314" s="8">
        <f t="shared" si="166"/>
        <v>42112.494467592587</v>
      </c>
      <c r="U1314" s="7">
        <f t="shared" si="170"/>
        <v>30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65"/>
        <v>31.114999999999998</v>
      </c>
      <c r="P1315" s="7">
        <f t="shared" si="171"/>
        <v>102.01639344262296</v>
      </c>
      <c r="Q1315" s="9" t="str">
        <f t="shared" si="167"/>
        <v>technology</v>
      </c>
      <c r="R1315" s="10" t="str">
        <f t="shared" si="168"/>
        <v>wearables</v>
      </c>
      <c r="S1315" s="8">
        <f t="shared" si="169"/>
        <v>42402.50131944444</v>
      </c>
      <c r="T1315" s="8">
        <f t="shared" si="166"/>
        <v>42432.50131944444</v>
      </c>
      <c r="U1315" s="7">
        <f t="shared" si="170"/>
        <v>30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65"/>
        <v>1.1266666666666667</v>
      </c>
      <c r="P1316" s="7">
        <f t="shared" si="171"/>
        <v>184.36363636363637</v>
      </c>
      <c r="Q1316" s="9" t="str">
        <f t="shared" si="167"/>
        <v>technology</v>
      </c>
      <c r="R1316" s="10" t="str">
        <f t="shared" si="168"/>
        <v>wearables</v>
      </c>
      <c r="S1316" s="8">
        <f t="shared" si="169"/>
        <v>42604.461342592585</v>
      </c>
      <c r="T1316" s="8">
        <f t="shared" si="166"/>
        <v>42664.461342592585</v>
      </c>
      <c r="U1316" s="7">
        <f t="shared" si="170"/>
        <v>60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65"/>
        <v>40.404000000000003</v>
      </c>
      <c r="P1317" s="7">
        <f t="shared" si="171"/>
        <v>162.91935483870967</v>
      </c>
      <c r="Q1317" s="9" t="str">
        <f t="shared" si="167"/>
        <v>technology</v>
      </c>
      <c r="R1317" s="10" t="str">
        <f t="shared" si="168"/>
        <v>wearables</v>
      </c>
      <c r="S1317" s="8">
        <f t="shared" si="169"/>
        <v>42278.289907407401</v>
      </c>
      <c r="T1317" s="8">
        <f t="shared" si="166"/>
        <v>42313.833333333336</v>
      </c>
      <c r="U1317" s="7">
        <f t="shared" si="170"/>
        <v>35.543425925934571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65"/>
        <v>1.3333333333333333E-3</v>
      </c>
      <c r="P1318" s="7">
        <f t="shared" si="171"/>
        <v>1</v>
      </c>
      <c r="Q1318" s="9" t="str">
        <f t="shared" si="167"/>
        <v>technology</v>
      </c>
      <c r="R1318" s="10" t="str">
        <f t="shared" si="168"/>
        <v>wearables</v>
      </c>
      <c r="S1318" s="8">
        <f t="shared" si="169"/>
        <v>42393.753576388888</v>
      </c>
      <c r="T1318" s="8">
        <f t="shared" si="166"/>
        <v>42428.753576388888</v>
      </c>
      <c r="U1318" s="7">
        <f t="shared" si="170"/>
        <v>35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65"/>
        <v>5.7335000000000003</v>
      </c>
      <c r="P1319" s="7">
        <f t="shared" si="171"/>
        <v>603.52631578947364</v>
      </c>
      <c r="Q1319" s="9" t="str">
        <f t="shared" si="167"/>
        <v>technology</v>
      </c>
      <c r="R1319" s="10" t="str">
        <f t="shared" si="168"/>
        <v>wearables</v>
      </c>
      <c r="S1319" s="8">
        <f t="shared" si="169"/>
        <v>42520.027152777773</v>
      </c>
      <c r="T1319" s="8">
        <f t="shared" si="166"/>
        <v>42572.374999999993</v>
      </c>
      <c r="U1319" s="7">
        <f t="shared" si="170"/>
        <v>52.347847222219571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65"/>
        <v>15.324999999999999</v>
      </c>
      <c r="P1320" s="7">
        <f t="shared" si="171"/>
        <v>45.407407407407405</v>
      </c>
      <c r="Q1320" s="9" t="str">
        <f t="shared" si="167"/>
        <v>technology</v>
      </c>
      <c r="R1320" s="10" t="str">
        <f t="shared" si="168"/>
        <v>wearables</v>
      </c>
      <c r="S1320" s="8">
        <f t="shared" si="169"/>
        <v>41984.835324074076</v>
      </c>
      <c r="T1320" s="8">
        <f t="shared" si="166"/>
        <v>42014.835324074076</v>
      </c>
      <c r="U1320" s="7">
        <f t="shared" si="170"/>
        <v>30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65"/>
        <v>15.103448275862069</v>
      </c>
      <c r="P1321" s="7">
        <f t="shared" si="171"/>
        <v>97.333333333333329</v>
      </c>
      <c r="Q1321" s="9" t="str">
        <f t="shared" si="167"/>
        <v>technology</v>
      </c>
      <c r="R1321" s="10" t="str">
        <f t="shared" si="168"/>
        <v>wearables</v>
      </c>
      <c r="S1321" s="8">
        <f t="shared" si="169"/>
        <v>41816.603761574072</v>
      </c>
      <c r="T1321" s="8">
        <f t="shared" si="166"/>
        <v>41831.458333333328</v>
      </c>
      <c r="U1321" s="7">
        <f t="shared" si="170"/>
        <v>14.854571759256942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65"/>
        <v>0.503</v>
      </c>
      <c r="P1322" s="7">
        <f t="shared" si="171"/>
        <v>167.66666666666666</v>
      </c>
      <c r="Q1322" s="9" t="str">
        <f t="shared" si="167"/>
        <v>technology</v>
      </c>
      <c r="R1322" s="10" t="str">
        <f t="shared" si="168"/>
        <v>wearables</v>
      </c>
      <c r="S1322" s="8">
        <f t="shared" si="169"/>
        <v>42705.482013888883</v>
      </c>
      <c r="T1322" s="8">
        <f t="shared" si="166"/>
        <v>42734.749999999993</v>
      </c>
      <c r="U1322" s="7">
        <f t="shared" si="170"/>
        <v>29.267986111110076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65"/>
        <v>1.3028138528138529</v>
      </c>
      <c r="P1323" s="7">
        <f t="shared" si="171"/>
        <v>859.85714285714289</v>
      </c>
      <c r="Q1323" s="9" t="str">
        <f t="shared" si="167"/>
        <v>technology</v>
      </c>
      <c r="R1323" s="10" t="str">
        <f t="shared" si="168"/>
        <v>wearables</v>
      </c>
      <c r="S1323" s="8">
        <f t="shared" si="169"/>
        <v>42697.540937499994</v>
      </c>
      <c r="T1323" s="8">
        <f t="shared" si="166"/>
        <v>42727.540937499994</v>
      </c>
      <c r="U1323" s="7">
        <f t="shared" si="170"/>
        <v>30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65"/>
        <v>0.30285714285714288</v>
      </c>
      <c r="P1324" s="7">
        <f t="shared" si="171"/>
        <v>26.5</v>
      </c>
      <c r="Q1324" s="9" t="str">
        <f t="shared" si="167"/>
        <v>technology</v>
      </c>
      <c r="R1324" s="10" t="str">
        <f t="shared" si="168"/>
        <v>wearables</v>
      </c>
      <c r="S1324" s="8">
        <f t="shared" si="169"/>
        <v>42115.448206018518</v>
      </c>
      <c r="T1324" s="8">
        <f t="shared" si="166"/>
        <v>42145.448206018518</v>
      </c>
      <c r="U1324" s="7">
        <f t="shared" si="170"/>
        <v>30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65"/>
        <v>8.8800000000000008</v>
      </c>
      <c r="P1325" s="7">
        <f t="shared" si="171"/>
        <v>30.272727272727273</v>
      </c>
      <c r="Q1325" s="9" t="str">
        <f t="shared" si="167"/>
        <v>technology</v>
      </c>
      <c r="R1325" s="10" t="str">
        <f t="shared" si="168"/>
        <v>wearables</v>
      </c>
      <c r="S1325" s="8">
        <f t="shared" si="169"/>
        <v>42451.490115740737</v>
      </c>
      <c r="T1325" s="8">
        <f t="shared" si="166"/>
        <v>42486.079861111109</v>
      </c>
      <c r="U1325" s="7">
        <f t="shared" si="170"/>
        <v>34.589745370372839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65"/>
        <v>9.84</v>
      </c>
      <c r="P1326" s="7">
        <f t="shared" si="171"/>
        <v>54.666666666666664</v>
      </c>
      <c r="Q1326" s="9" t="str">
        <f t="shared" si="167"/>
        <v>technology</v>
      </c>
      <c r="R1326" s="10" t="str">
        <f t="shared" si="168"/>
        <v>wearables</v>
      </c>
      <c r="S1326" s="8">
        <f t="shared" si="169"/>
        <v>42626.425370370365</v>
      </c>
      <c r="T1326" s="8">
        <f t="shared" si="166"/>
        <v>42656.425370370365</v>
      </c>
      <c r="U1326" s="7">
        <f t="shared" si="170"/>
        <v>30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65"/>
        <v>2.4300000000000002</v>
      </c>
      <c r="P1327" s="7">
        <f t="shared" si="171"/>
        <v>60.75</v>
      </c>
      <c r="Q1327" s="9" t="str">
        <f t="shared" si="167"/>
        <v>technology</v>
      </c>
      <c r="R1327" s="10" t="str">
        <f t="shared" si="168"/>
        <v>wearables</v>
      </c>
      <c r="S1327" s="8">
        <f t="shared" si="169"/>
        <v>42703.877719907403</v>
      </c>
      <c r="T1327" s="8">
        <f t="shared" si="166"/>
        <v>42733.877719907403</v>
      </c>
      <c r="U1327" s="7">
        <f t="shared" si="170"/>
        <v>30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65"/>
        <v>1.1299999999999999</v>
      </c>
      <c r="P1328" s="7">
        <f t="shared" si="171"/>
        <v>102.72727272727273</v>
      </c>
      <c r="Q1328" s="9" t="str">
        <f t="shared" si="167"/>
        <v>technology</v>
      </c>
      <c r="R1328" s="10" t="str">
        <f t="shared" si="168"/>
        <v>wearables</v>
      </c>
      <c r="S1328" s="8">
        <f t="shared" si="169"/>
        <v>41974.583657407406</v>
      </c>
      <c r="T1328" s="8">
        <f t="shared" si="166"/>
        <v>42019.583657407406</v>
      </c>
      <c r="U1328" s="7">
        <f t="shared" si="170"/>
        <v>45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65"/>
        <v>3.5520833333333335</v>
      </c>
      <c r="P1329" s="7">
        <f t="shared" si="171"/>
        <v>41.585365853658537</v>
      </c>
      <c r="Q1329" s="9" t="str">
        <f t="shared" si="167"/>
        <v>technology</v>
      </c>
      <c r="R1329" s="10" t="str">
        <f t="shared" si="168"/>
        <v>wearables</v>
      </c>
      <c r="S1329" s="8">
        <f t="shared" si="169"/>
        <v>42123.470312500001</v>
      </c>
      <c r="T1329" s="8">
        <f t="shared" si="166"/>
        <v>42153.470312500001</v>
      </c>
      <c r="U1329" s="7">
        <f t="shared" si="170"/>
        <v>30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65"/>
        <v>2.3306666666666667</v>
      </c>
      <c r="P1330" s="7">
        <f t="shared" si="171"/>
        <v>116.53333333333333</v>
      </c>
      <c r="Q1330" s="9" t="str">
        <f t="shared" si="167"/>
        <v>technology</v>
      </c>
      <c r="R1330" s="10" t="str">
        <f t="shared" si="168"/>
        <v>wearables</v>
      </c>
      <c r="S1330" s="8">
        <f t="shared" si="169"/>
        <v>42612.434421296297</v>
      </c>
      <c r="T1330" s="8">
        <f t="shared" si="166"/>
        <v>42657.434421296297</v>
      </c>
      <c r="U1330" s="7">
        <f t="shared" si="170"/>
        <v>45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65"/>
        <v>0.81599999999999995</v>
      </c>
      <c r="P1331" s="7">
        <f t="shared" si="171"/>
        <v>45.333333333333336</v>
      </c>
      <c r="Q1331" s="9" t="str">
        <f t="shared" si="167"/>
        <v>technology</v>
      </c>
      <c r="R1331" s="10" t="str">
        <f t="shared" si="168"/>
        <v>wearables</v>
      </c>
      <c r="S1331" s="8">
        <f t="shared" si="169"/>
        <v>41935.013252314813</v>
      </c>
      <c r="T1331" s="8">
        <f t="shared" si="166"/>
        <v>41975.054918981477</v>
      </c>
      <c r="U1331" s="7">
        <f t="shared" si="170"/>
        <v>40.041666666664241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65"/>
        <v>22.494285714285713</v>
      </c>
      <c r="P1332" s="7">
        <f t="shared" si="171"/>
        <v>157.46</v>
      </c>
      <c r="Q1332" s="9" t="str">
        <f t="shared" si="167"/>
        <v>technology</v>
      </c>
      <c r="R1332" s="10" t="str">
        <f t="shared" si="168"/>
        <v>wearables</v>
      </c>
      <c r="S1332" s="8">
        <f t="shared" si="169"/>
        <v>42522.068391203698</v>
      </c>
      <c r="T1332" s="8">
        <f t="shared" si="166"/>
        <v>42552.958333333336</v>
      </c>
      <c r="U1332" s="7">
        <f t="shared" si="170"/>
        <v>30.889942129637348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65"/>
        <v>1.3668</v>
      </c>
      <c r="P1333" s="7">
        <f t="shared" si="171"/>
        <v>100.5</v>
      </c>
      <c r="Q1333" s="9" t="str">
        <f t="shared" si="167"/>
        <v>technology</v>
      </c>
      <c r="R1333" s="10" t="str">
        <f t="shared" si="168"/>
        <v>wearables</v>
      </c>
      <c r="S1333" s="8">
        <f t="shared" si="169"/>
        <v>42569.295763888884</v>
      </c>
      <c r="T1333" s="8">
        <f t="shared" si="166"/>
        <v>42599.295763888884</v>
      </c>
      <c r="U1333" s="7">
        <f t="shared" si="170"/>
        <v>30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65"/>
        <v>0</v>
      </c>
      <c r="P1334" s="7">
        <f>IF(L1334&gt;0, E1334/L1334,0)</f>
        <v>0</v>
      </c>
      <c r="Q1334" s="9" t="str">
        <f t="shared" si="167"/>
        <v>technology</v>
      </c>
      <c r="R1334" s="10" t="str">
        <f t="shared" si="168"/>
        <v>wearables</v>
      </c>
      <c r="S1334" s="8">
        <f t="shared" si="169"/>
        <v>42731.851944444446</v>
      </c>
      <c r="T1334" s="8">
        <f t="shared" si="166"/>
        <v>42761.851944444446</v>
      </c>
      <c r="U1334" s="7">
        <f t="shared" si="170"/>
        <v>30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65"/>
        <v>0</v>
      </c>
      <c r="P1335" s="7">
        <f>IF(L1335&gt;0, E1335/L1335,0)</f>
        <v>0</v>
      </c>
      <c r="Q1335" s="9" t="str">
        <f t="shared" si="167"/>
        <v>technology</v>
      </c>
      <c r="R1335" s="10" t="str">
        <f t="shared" si="168"/>
        <v>wearables</v>
      </c>
      <c r="S1335" s="8">
        <f t="shared" si="169"/>
        <v>41805.8984375</v>
      </c>
      <c r="T1335" s="8">
        <f t="shared" si="166"/>
        <v>41835.8984375</v>
      </c>
      <c r="U1335" s="7">
        <f t="shared" si="170"/>
        <v>30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65"/>
        <v>10.754135338345865</v>
      </c>
      <c r="P1336" s="7">
        <f t="shared" ref="P1336:P1341" si="172">E1336/L1336</f>
        <v>51.822463768115945</v>
      </c>
      <c r="Q1336" s="9" t="str">
        <f t="shared" si="167"/>
        <v>technology</v>
      </c>
      <c r="R1336" s="10" t="str">
        <f t="shared" si="168"/>
        <v>wearables</v>
      </c>
      <c r="S1336" s="8">
        <f t="shared" si="169"/>
        <v>42410.565821759257</v>
      </c>
      <c r="T1336" s="8">
        <f t="shared" si="166"/>
        <v>42440.565821759257</v>
      </c>
      <c r="U1336" s="7">
        <f t="shared" si="170"/>
        <v>30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65"/>
        <v>19.760000000000002</v>
      </c>
      <c r="P1337" s="7">
        <f t="shared" si="172"/>
        <v>308.75</v>
      </c>
      <c r="Q1337" s="9" t="str">
        <f t="shared" si="167"/>
        <v>technology</v>
      </c>
      <c r="R1337" s="10" t="str">
        <f t="shared" si="168"/>
        <v>wearables</v>
      </c>
      <c r="S1337" s="8">
        <f t="shared" si="169"/>
        <v>42313.728032407402</v>
      </c>
      <c r="T1337" s="8">
        <f t="shared" si="166"/>
        <v>42343.728032407402</v>
      </c>
      <c r="U1337" s="7">
        <f t="shared" si="170"/>
        <v>30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65"/>
        <v>84.947000000000003</v>
      </c>
      <c r="P1338" s="7">
        <f t="shared" si="172"/>
        <v>379.22767857142856</v>
      </c>
      <c r="Q1338" s="9" t="str">
        <f t="shared" si="167"/>
        <v>technology</v>
      </c>
      <c r="R1338" s="10" t="str">
        <f t="shared" si="168"/>
        <v>wearables</v>
      </c>
      <c r="S1338" s="8">
        <f t="shared" si="169"/>
        <v>41955.655416666668</v>
      </c>
      <c r="T1338" s="8">
        <f t="shared" si="166"/>
        <v>41990.655416666668</v>
      </c>
      <c r="U1338" s="7">
        <f t="shared" si="170"/>
        <v>35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65"/>
        <v>49.381999999999998</v>
      </c>
      <c r="P1339" s="7">
        <f t="shared" si="172"/>
        <v>176.36428571428573</v>
      </c>
      <c r="Q1339" s="9" t="str">
        <f t="shared" si="167"/>
        <v>technology</v>
      </c>
      <c r="R1339" s="10" t="str">
        <f t="shared" si="168"/>
        <v>wearables</v>
      </c>
      <c r="S1339" s="8">
        <f t="shared" si="169"/>
        <v>42767.368969907409</v>
      </c>
      <c r="T1339" s="8">
        <f t="shared" si="166"/>
        <v>42797.368969907409</v>
      </c>
      <c r="U1339" s="7">
        <f t="shared" si="170"/>
        <v>30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65"/>
        <v>3.3033333333333332</v>
      </c>
      <c r="P1340" s="7">
        <f t="shared" si="172"/>
        <v>66.066666666666663</v>
      </c>
      <c r="Q1340" s="9" t="str">
        <f t="shared" si="167"/>
        <v>technology</v>
      </c>
      <c r="R1340" s="10" t="str">
        <f t="shared" si="168"/>
        <v>wearables</v>
      </c>
      <c r="S1340" s="8">
        <f t="shared" si="169"/>
        <v>42188.595289351848</v>
      </c>
      <c r="T1340" s="8">
        <f t="shared" si="166"/>
        <v>42218.595289351848</v>
      </c>
      <c r="U1340" s="7">
        <f t="shared" si="170"/>
        <v>30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65"/>
        <v>6.6340000000000003</v>
      </c>
      <c r="P1341" s="7">
        <f t="shared" si="172"/>
        <v>89.648648648648646</v>
      </c>
      <c r="Q1341" s="9" t="str">
        <f t="shared" si="167"/>
        <v>technology</v>
      </c>
      <c r="R1341" s="10" t="str">
        <f t="shared" si="168"/>
        <v>wearables</v>
      </c>
      <c r="S1341" s="8">
        <f t="shared" si="169"/>
        <v>41936.438831018517</v>
      </c>
      <c r="T1341" s="8">
        <f t="shared" si="166"/>
        <v>41981.480497685181</v>
      </c>
      <c r="U1341" s="7">
        <f t="shared" si="170"/>
        <v>45.041666666664241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65"/>
        <v>0</v>
      </c>
      <c r="P1342" s="7">
        <f>IF(L1342&gt;0, E1342/L1342,0)</f>
        <v>0</v>
      </c>
      <c r="Q1342" s="9" t="str">
        <f t="shared" si="167"/>
        <v>technology</v>
      </c>
      <c r="R1342" s="10" t="str">
        <f t="shared" si="168"/>
        <v>wearables</v>
      </c>
      <c r="S1342" s="8">
        <f t="shared" si="169"/>
        <v>41836.387187499997</v>
      </c>
      <c r="T1342" s="8">
        <f t="shared" si="166"/>
        <v>41866.387187499997</v>
      </c>
      <c r="U1342" s="7">
        <f t="shared" si="170"/>
        <v>30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65"/>
        <v>70.36</v>
      </c>
      <c r="P1343" s="7">
        <f t="shared" ref="P1343:P1374" si="173">E1343/L1343</f>
        <v>382.39130434782606</v>
      </c>
      <c r="Q1343" s="9" t="str">
        <f t="shared" si="167"/>
        <v>technology</v>
      </c>
      <c r="R1343" s="10" t="str">
        <f t="shared" si="168"/>
        <v>wearables</v>
      </c>
      <c r="S1343" s="8">
        <f t="shared" si="169"/>
        <v>42612.415706018517</v>
      </c>
      <c r="T1343" s="8">
        <f t="shared" si="166"/>
        <v>42644.415706018517</v>
      </c>
      <c r="U1343" s="7">
        <f t="shared" si="170"/>
        <v>32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65"/>
        <v>0.2</v>
      </c>
      <c r="P1344" s="7">
        <f t="shared" si="173"/>
        <v>100</v>
      </c>
      <c r="Q1344" s="9" t="str">
        <f t="shared" si="167"/>
        <v>technology</v>
      </c>
      <c r="R1344" s="10" t="str">
        <f t="shared" si="168"/>
        <v>wearables</v>
      </c>
      <c r="S1344" s="8">
        <f t="shared" si="169"/>
        <v>42172.608090277776</v>
      </c>
      <c r="T1344" s="8">
        <f t="shared" si="166"/>
        <v>42202.608090277776</v>
      </c>
      <c r="U1344" s="7">
        <f t="shared" si="170"/>
        <v>30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65"/>
        <v>102.298</v>
      </c>
      <c r="P1345" s="7">
        <f t="shared" si="173"/>
        <v>158.35603715170279</v>
      </c>
      <c r="Q1345" s="9" t="str">
        <f t="shared" si="167"/>
        <v>technology</v>
      </c>
      <c r="R1345" s="10" t="str">
        <f t="shared" si="168"/>
        <v>wearables</v>
      </c>
      <c r="S1345" s="8">
        <f t="shared" si="169"/>
        <v>42542.318090277775</v>
      </c>
      <c r="T1345" s="8">
        <f t="shared" si="166"/>
        <v>42600.957638888889</v>
      </c>
      <c r="U1345" s="7">
        <f t="shared" si="170"/>
        <v>58.639548611114151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174">E1346*100/D1346</f>
        <v>377.73333333333335</v>
      </c>
      <c r="P1346" s="7">
        <f t="shared" si="173"/>
        <v>40.762589928057551</v>
      </c>
      <c r="Q1346" s="9" t="str">
        <f t="shared" si="167"/>
        <v>publishing</v>
      </c>
      <c r="R1346" s="10" t="str">
        <f t="shared" si="168"/>
        <v>nonfiction</v>
      </c>
      <c r="S1346" s="8">
        <f t="shared" si="169"/>
        <v>42522.581469907404</v>
      </c>
      <c r="T1346" s="8">
        <f t="shared" ref="T1346:T1409" si="175">(I1346/86400)+25569+(-5/24)</f>
        <v>42551.581469907404</v>
      </c>
      <c r="U1346" s="7">
        <f t="shared" si="170"/>
        <v>29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174"/>
        <v>125</v>
      </c>
      <c r="P1347" s="7">
        <f t="shared" si="173"/>
        <v>53.571428571428569</v>
      </c>
      <c r="Q1347" s="9" t="str">
        <f t="shared" ref="Q1347:Q1410" si="176">LEFT(N1347, SEARCH("/",N1347,1)-1)</f>
        <v>publishing</v>
      </c>
      <c r="R1347" s="10" t="str">
        <f t="shared" ref="R1347:R1410" si="177">RIGHT(N1347,LEN(N1347)-FIND("/",N1347))</f>
        <v>nonfiction</v>
      </c>
      <c r="S1347" s="8">
        <f t="shared" ref="S1347:S1410" si="178">(J1347/86400)+25569+(-5/24)</f>
        <v>41799.606006944443</v>
      </c>
      <c r="T1347" s="8">
        <f t="shared" si="175"/>
        <v>41834.606006944443</v>
      </c>
      <c r="U1347" s="7">
        <f t="shared" ref="U1347:U1410" si="179">T1347-S1347</f>
        <v>35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74"/>
        <v>147.32653061224491</v>
      </c>
      <c r="P1348" s="7">
        <f t="shared" si="173"/>
        <v>48.449664429530202</v>
      </c>
      <c r="Q1348" s="9" t="str">
        <f t="shared" si="176"/>
        <v>publishing</v>
      </c>
      <c r="R1348" s="10" t="str">
        <f t="shared" si="177"/>
        <v>nonfiction</v>
      </c>
      <c r="S1348" s="8">
        <f t="shared" si="178"/>
        <v>41421.867488425924</v>
      </c>
      <c r="T1348" s="8">
        <f t="shared" si="175"/>
        <v>41451.867488425924</v>
      </c>
      <c r="U1348" s="7">
        <f t="shared" si="179"/>
        <v>30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74"/>
        <v>102.2</v>
      </c>
      <c r="P1349" s="7">
        <f t="shared" si="173"/>
        <v>82.41935483870968</v>
      </c>
      <c r="Q1349" s="9" t="str">
        <f t="shared" si="176"/>
        <v>publishing</v>
      </c>
      <c r="R1349" s="10" t="str">
        <f t="shared" si="177"/>
        <v>nonfiction</v>
      </c>
      <c r="S1349" s="8">
        <f t="shared" si="178"/>
        <v>42040.429687499993</v>
      </c>
      <c r="T1349" s="8">
        <f t="shared" si="175"/>
        <v>42070.429687499993</v>
      </c>
      <c r="U1349" s="7">
        <f t="shared" si="179"/>
        <v>30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74"/>
        <v>101.87234042553192</v>
      </c>
      <c r="P1350" s="7">
        <f t="shared" si="173"/>
        <v>230.19230769230768</v>
      </c>
      <c r="Q1350" s="9" t="str">
        <f t="shared" si="176"/>
        <v>publishing</v>
      </c>
      <c r="R1350" s="10" t="str">
        <f t="shared" si="177"/>
        <v>nonfiction</v>
      </c>
      <c r="S1350" s="8">
        <f t="shared" si="178"/>
        <v>41963.297835648147</v>
      </c>
      <c r="T1350" s="8">
        <f t="shared" si="175"/>
        <v>41991.297835648147</v>
      </c>
      <c r="U1350" s="7">
        <f t="shared" si="179"/>
        <v>28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74"/>
        <v>204.2</v>
      </c>
      <c r="P1351" s="7">
        <f t="shared" si="173"/>
        <v>59.360465116279073</v>
      </c>
      <c r="Q1351" s="9" t="str">
        <f t="shared" si="176"/>
        <v>publishing</v>
      </c>
      <c r="R1351" s="10" t="str">
        <f t="shared" si="177"/>
        <v>nonfiction</v>
      </c>
      <c r="S1351" s="8">
        <f t="shared" si="178"/>
        <v>42317.124247685184</v>
      </c>
      <c r="T1351" s="8">
        <f t="shared" si="175"/>
        <v>42354.082638888889</v>
      </c>
      <c r="U1351" s="7">
        <f t="shared" si="179"/>
        <v>36.958391203705105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74"/>
        <v>104.05</v>
      </c>
      <c r="P1352" s="7">
        <f t="shared" si="173"/>
        <v>66.698717948717942</v>
      </c>
      <c r="Q1352" s="9" t="str">
        <f t="shared" si="176"/>
        <v>publishing</v>
      </c>
      <c r="R1352" s="10" t="str">
        <f t="shared" si="177"/>
        <v>nonfiction</v>
      </c>
      <c r="S1352" s="8">
        <f t="shared" si="178"/>
        <v>42333.804791666662</v>
      </c>
      <c r="T1352" s="8">
        <f t="shared" si="175"/>
        <v>42363.804791666662</v>
      </c>
      <c r="U1352" s="7">
        <f t="shared" si="179"/>
        <v>30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74"/>
        <v>101.265</v>
      </c>
      <c r="P1353" s="7">
        <f t="shared" si="173"/>
        <v>168.77500000000001</v>
      </c>
      <c r="Q1353" s="9" t="str">
        <f t="shared" si="176"/>
        <v>publishing</v>
      </c>
      <c r="R1353" s="10" t="str">
        <f t="shared" si="177"/>
        <v>nonfiction</v>
      </c>
      <c r="S1353" s="8">
        <f t="shared" si="178"/>
        <v>42382.531759259255</v>
      </c>
      <c r="T1353" s="8">
        <f t="shared" si="175"/>
        <v>42412.531759259255</v>
      </c>
      <c r="U1353" s="7">
        <f t="shared" si="179"/>
        <v>30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74"/>
        <v>136.13999999999999</v>
      </c>
      <c r="P1354" s="7">
        <f t="shared" si="173"/>
        <v>59.973568281938327</v>
      </c>
      <c r="Q1354" s="9" t="str">
        <f t="shared" si="176"/>
        <v>publishing</v>
      </c>
      <c r="R1354" s="10" t="str">
        <f t="shared" si="177"/>
        <v>nonfiction</v>
      </c>
      <c r="S1354" s="8">
        <f t="shared" si="178"/>
        <v>42200.369976851849</v>
      </c>
      <c r="T1354" s="8">
        <f t="shared" si="175"/>
        <v>42251.957638888889</v>
      </c>
      <c r="U1354" s="7">
        <f t="shared" si="179"/>
        <v>51.587662037039991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74"/>
        <v>133.6</v>
      </c>
      <c r="P1355" s="7">
        <f t="shared" si="173"/>
        <v>31.80952380952381</v>
      </c>
      <c r="Q1355" s="9" t="str">
        <f t="shared" si="176"/>
        <v>publishing</v>
      </c>
      <c r="R1355" s="10" t="str">
        <f t="shared" si="177"/>
        <v>nonfiction</v>
      </c>
      <c r="S1355" s="8">
        <f t="shared" si="178"/>
        <v>41308.909583333334</v>
      </c>
      <c r="T1355" s="8">
        <f t="shared" si="175"/>
        <v>41343.791666666664</v>
      </c>
      <c r="U1355" s="7">
        <f t="shared" si="179"/>
        <v>34.882083333330229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74"/>
        <v>130.25</v>
      </c>
      <c r="P1356" s="7">
        <f t="shared" si="173"/>
        <v>24.421875</v>
      </c>
      <c r="Q1356" s="9" t="str">
        <f t="shared" si="176"/>
        <v>publishing</v>
      </c>
      <c r="R1356" s="10" t="str">
        <f t="shared" si="177"/>
        <v>nonfiction</v>
      </c>
      <c r="S1356" s="8">
        <f t="shared" si="178"/>
        <v>42502.599293981482</v>
      </c>
      <c r="T1356" s="8">
        <f t="shared" si="175"/>
        <v>42532.599293981482</v>
      </c>
      <c r="U1356" s="7">
        <f t="shared" si="179"/>
        <v>30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74"/>
        <v>122.68</v>
      </c>
      <c r="P1357" s="7">
        <f t="shared" si="173"/>
        <v>25.347107438016529</v>
      </c>
      <c r="Q1357" s="9" t="str">
        <f t="shared" si="176"/>
        <v>publishing</v>
      </c>
      <c r="R1357" s="10" t="str">
        <f t="shared" si="177"/>
        <v>nonfiction</v>
      </c>
      <c r="S1357" s="8">
        <f t="shared" si="178"/>
        <v>41213.046354166661</v>
      </c>
      <c r="T1357" s="8">
        <f t="shared" si="175"/>
        <v>41243.208333333328</v>
      </c>
      <c r="U1357" s="7">
        <f t="shared" si="179"/>
        <v>30.161979166667152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74"/>
        <v>182.81058823529412</v>
      </c>
      <c r="P1358" s="7">
        <f t="shared" si="173"/>
        <v>71.443218390804603</v>
      </c>
      <c r="Q1358" s="9" t="str">
        <f t="shared" si="176"/>
        <v>publishing</v>
      </c>
      <c r="R1358" s="10" t="str">
        <f t="shared" si="177"/>
        <v>nonfiction</v>
      </c>
      <c r="S1358" s="8">
        <f t="shared" si="178"/>
        <v>41429.830555555549</v>
      </c>
      <c r="T1358" s="8">
        <f t="shared" si="175"/>
        <v>41459.830555555549</v>
      </c>
      <c r="U1358" s="7">
        <f t="shared" si="179"/>
        <v>30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74"/>
        <v>125.3</v>
      </c>
      <c r="P1359" s="7">
        <f t="shared" si="173"/>
        <v>38.553846153846152</v>
      </c>
      <c r="Q1359" s="9" t="str">
        <f t="shared" si="176"/>
        <v>publishing</v>
      </c>
      <c r="R1359" s="10" t="str">
        <f t="shared" si="177"/>
        <v>nonfiction</v>
      </c>
      <c r="S1359" s="8">
        <f t="shared" si="178"/>
        <v>41304.753900462958</v>
      </c>
      <c r="T1359" s="8">
        <f t="shared" si="175"/>
        <v>41334.040972222218</v>
      </c>
      <c r="U1359" s="7">
        <f t="shared" si="179"/>
        <v>29.287071759259561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74"/>
        <v>111.66666666666667</v>
      </c>
      <c r="P1360" s="7">
        <f t="shared" si="173"/>
        <v>68.367346938775512</v>
      </c>
      <c r="Q1360" s="9" t="str">
        <f t="shared" si="176"/>
        <v>publishing</v>
      </c>
      <c r="R1360" s="10" t="str">
        <f t="shared" si="177"/>
        <v>nonfiction</v>
      </c>
      <c r="S1360" s="8">
        <f t="shared" si="178"/>
        <v>40689.362534722219</v>
      </c>
      <c r="T1360" s="8">
        <f t="shared" si="175"/>
        <v>40719.362534722219</v>
      </c>
      <c r="U1360" s="7">
        <f t="shared" si="179"/>
        <v>30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74"/>
        <v>115.75757575757575</v>
      </c>
      <c r="P1361" s="7">
        <f t="shared" si="173"/>
        <v>40.210526315789473</v>
      </c>
      <c r="Q1361" s="9" t="str">
        <f t="shared" si="176"/>
        <v>publishing</v>
      </c>
      <c r="R1361" s="10" t="str">
        <f t="shared" si="177"/>
        <v>nonfiction</v>
      </c>
      <c r="S1361" s="8">
        <f t="shared" si="178"/>
        <v>40668.606365740736</v>
      </c>
      <c r="T1361" s="8">
        <f t="shared" si="175"/>
        <v>40730.606365740736</v>
      </c>
      <c r="U1361" s="7">
        <f t="shared" si="179"/>
        <v>62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74"/>
        <v>173.2</v>
      </c>
      <c r="P1362" s="7">
        <f t="shared" si="173"/>
        <v>32.074074074074076</v>
      </c>
      <c r="Q1362" s="9" t="str">
        <f t="shared" si="176"/>
        <v>publishing</v>
      </c>
      <c r="R1362" s="10" t="str">
        <f t="shared" si="177"/>
        <v>nonfiction</v>
      </c>
      <c r="S1362" s="8">
        <f t="shared" si="178"/>
        <v>41095.692361111105</v>
      </c>
      <c r="T1362" s="8">
        <f t="shared" si="175"/>
        <v>41123.692361111105</v>
      </c>
      <c r="U1362" s="7">
        <f t="shared" si="179"/>
        <v>28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74"/>
        <v>125.98333333333333</v>
      </c>
      <c r="P1363" s="7">
        <f t="shared" si="173"/>
        <v>28.632575757575758</v>
      </c>
      <c r="Q1363" s="9" t="str">
        <f t="shared" si="176"/>
        <v>publishing</v>
      </c>
      <c r="R1363" s="10" t="str">
        <f t="shared" si="177"/>
        <v>nonfiction</v>
      </c>
      <c r="S1363" s="8">
        <f t="shared" si="178"/>
        <v>41781.508935185186</v>
      </c>
      <c r="T1363" s="8">
        <f t="shared" si="175"/>
        <v>41811.508935185186</v>
      </c>
      <c r="U1363" s="7">
        <f t="shared" si="179"/>
        <v>30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74"/>
        <v>109.1</v>
      </c>
      <c r="P1364" s="7">
        <f t="shared" si="173"/>
        <v>43.64</v>
      </c>
      <c r="Q1364" s="9" t="str">
        <f t="shared" si="176"/>
        <v>publishing</v>
      </c>
      <c r="R1364" s="10" t="str">
        <f t="shared" si="177"/>
        <v>nonfiction</v>
      </c>
      <c r="S1364" s="8">
        <f t="shared" si="178"/>
        <v>41464.726053240738</v>
      </c>
      <c r="T1364" s="8">
        <f t="shared" si="175"/>
        <v>41524.726053240738</v>
      </c>
      <c r="U1364" s="7">
        <f t="shared" si="179"/>
        <v>60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74"/>
        <v>100</v>
      </c>
      <c r="P1365" s="7">
        <f t="shared" si="173"/>
        <v>40</v>
      </c>
      <c r="Q1365" s="9" t="str">
        <f t="shared" si="176"/>
        <v>publishing</v>
      </c>
      <c r="R1365" s="10" t="str">
        <f t="shared" si="177"/>
        <v>nonfiction</v>
      </c>
      <c r="S1365" s="8">
        <f t="shared" si="178"/>
        <v>42396.635729166665</v>
      </c>
      <c r="T1365" s="8">
        <f t="shared" si="175"/>
        <v>42415.124305555553</v>
      </c>
      <c r="U1365" s="7">
        <f t="shared" si="179"/>
        <v>18.48857638888876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74"/>
        <v>118.64285714285714</v>
      </c>
      <c r="P1366" s="7">
        <f t="shared" si="173"/>
        <v>346.04166666666669</v>
      </c>
      <c r="Q1366" s="9" t="str">
        <f t="shared" si="176"/>
        <v>music</v>
      </c>
      <c r="R1366" s="10" t="str">
        <f t="shared" si="177"/>
        <v>rock</v>
      </c>
      <c r="S1366" s="8">
        <f t="shared" si="178"/>
        <v>41951.487337962964</v>
      </c>
      <c r="T1366" s="8">
        <f t="shared" si="175"/>
        <v>42011.487337962964</v>
      </c>
      <c r="U1366" s="7">
        <f t="shared" si="179"/>
        <v>60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74"/>
        <v>100.26666666666667</v>
      </c>
      <c r="P1367" s="7">
        <f t="shared" si="173"/>
        <v>81.739130434782609</v>
      </c>
      <c r="Q1367" s="9" t="str">
        <f t="shared" si="176"/>
        <v>music</v>
      </c>
      <c r="R1367" s="10" t="str">
        <f t="shared" si="177"/>
        <v>rock</v>
      </c>
      <c r="S1367" s="8">
        <f t="shared" si="178"/>
        <v>42049.524907407402</v>
      </c>
      <c r="T1367" s="8">
        <f t="shared" si="175"/>
        <v>42079.483240740738</v>
      </c>
      <c r="U1367" s="7">
        <f t="shared" si="179"/>
        <v>29.958333333335759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74"/>
        <v>126.4892</v>
      </c>
      <c r="P1368" s="7">
        <f t="shared" si="173"/>
        <v>64.535306122448986</v>
      </c>
      <c r="Q1368" s="9" t="str">
        <f t="shared" si="176"/>
        <v>music</v>
      </c>
      <c r="R1368" s="10" t="str">
        <f t="shared" si="177"/>
        <v>rock</v>
      </c>
      <c r="S1368" s="8">
        <f t="shared" si="178"/>
        <v>41924.787766203699</v>
      </c>
      <c r="T1368" s="8">
        <f t="shared" si="175"/>
        <v>41969.829432870371</v>
      </c>
      <c r="U1368" s="7">
        <f t="shared" si="179"/>
        <v>45.041666666671517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74"/>
        <v>114.26</v>
      </c>
      <c r="P1369" s="7">
        <f t="shared" si="173"/>
        <v>63.477777777777774</v>
      </c>
      <c r="Q1369" s="9" t="str">
        <f t="shared" si="176"/>
        <v>music</v>
      </c>
      <c r="R1369" s="10" t="str">
        <f t="shared" si="177"/>
        <v>rock</v>
      </c>
      <c r="S1369" s="8">
        <f t="shared" si="178"/>
        <v>42291.794560185182</v>
      </c>
      <c r="T1369" s="8">
        <f t="shared" si="175"/>
        <v>42321.836226851847</v>
      </c>
      <c r="U1369" s="7">
        <f t="shared" si="179"/>
        <v>30.041666666664241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74"/>
        <v>110.7</v>
      </c>
      <c r="P1370" s="7">
        <f t="shared" si="173"/>
        <v>63.620689655172413</v>
      </c>
      <c r="Q1370" s="9" t="str">
        <f t="shared" si="176"/>
        <v>music</v>
      </c>
      <c r="R1370" s="10" t="str">
        <f t="shared" si="177"/>
        <v>rock</v>
      </c>
      <c r="S1370" s="8">
        <f t="shared" si="178"/>
        <v>42145.982569444437</v>
      </c>
      <c r="T1370" s="8">
        <f t="shared" si="175"/>
        <v>42169.982569444437</v>
      </c>
      <c r="U1370" s="7">
        <f t="shared" si="179"/>
        <v>24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74"/>
        <v>105.34805315203954</v>
      </c>
      <c r="P1371" s="7">
        <f t="shared" si="173"/>
        <v>83.967068965517228</v>
      </c>
      <c r="Q1371" s="9" t="str">
        <f t="shared" si="176"/>
        <v>music</v>
      </c>
      <c r="R1371" s="10" t="str">
        <f t="shared" si="177"/>
        <v>rock</v>
      </c>
      <c r="S1371" s="8">
        <f t="shared" si="178"/>
        <v>41710.385949074072</v>
      </c>
      <c r="T1371" s="8">
        <f t="shared" si="175"/>
        <v>41740.385949074072</v>
      </c>
      <c r="U1371" s="7">
        <f t="shared" si="179"/>
        <v>30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74"/>
        <v>103.66666666666667</v>
      </c>
      <c r="P1372" s="7">
        <f t="shared" si="173"/>
        <v>77.75</v>
      </c>
      <c r="Q1372" s="9" t="str">
        <f t="shared" si="176"/>
        <v>music</v>
      </c>
      <c r="R1372" s="10" t="str">
        <f t="shared" si="177"/>
        <v>rock</v>
      </c>
      <c r="S1372" s="8">
        <f t="shared" si="178"/>
        <v>41547.795023148145</v>
      </c>
      <c r="T1372" s="8">
        <f t="shared" si="175"/>
        <v>41562.795023148145</v>
      </c>
      <c r="U1372" s="7">
        <f t="shared" si="179"/>
        <v>15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74"/>
        <v>107.08672667523932</v>
      </c>
      <c r="P1373" s="7">
        <f t="shared" si="173"/>
        <v>107.07142857142857</v>
      </c>
      <c r="Q1373" s="9" t="str">
        <f t="shared" si="176"/>
        <v>music</v>
      </c>
      <c r="R1373" s="10" t="str">
        <f t="shared" si="177"/>
        <v>rock</v>
      </c>
      <c r="S1373" s="8">
        <f t="shared" si="178"/>
        <v>42101.550254629627</v>
      </c>
      <c r="T1373" s="8">
        <f t="shared" si="175"/>
        <v>42131.550254629627</v>
      </c>
      <c r="U1373" s="7">
        <f t="shared" si="179"/>
        <v>30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74"/>
        <v>124</v>
      </c>
      <c r="P1374" s="7">
        <f t="shared" si="173"/>
        <v>38.75</v>
      </c>
      <c r="Q1374" s="9" t="str">
        <f t="shared" si="176"/>
        <v>music</v>
      </c>
      <c r="R1374" s="10" t="str">
        <f t="shared" si="177"/>
        <v>rock</v>
      </c>
      <c r="S1374" s="8">
        <f t="shared" si="178"/>
        <v>41072.53162037037</v>
      </c>
      <c r="T1374" s="8">
        <f t="shared" si="175"/>
        <v>41102.53162037037</v>
      </c>
      <c r="U1374" s="7">
        <f t="shared" si="179"/>
        <v>30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74"/>
        <v>105.01</v>
      </c>
      <c r="P1375" s="7">
        <f t="shared" ref="P1375:P1410" si="180">E1375/L1375</f>
        <v>201.94230769230768</v>
      </c>
      <c r="Q1375" s="9" t="str">
        <f t="shared" si="176"/>
        <v>music</v>
      </c>
      <c r="R1375" s="10" t="str">
        <f t="shared" si="177"/>
        <v>rock</v>
      </c>
      <c r="S1375" s="8">
        <f t="shared" si="178"/>
        <v>42704.743437499994</v>
      </c>
      <c r="T1375" s="8">
        <f t="shared" si="175"/>
        <v>42734.743437499994</v>
      </c>
      <c r="U1375" s="7">
        <f t="shared" si="179"/>
        <v>30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74"/>
        <v>189.46666666666667</v>
      </c>
      <c r="P1376" s="7">
        <f t="shared" si="180"/>
        <v>43.060606060606062</v>
      </c>
      <c r="Q1376" s="9" t="str">
        <f t="shared" si="176"/>
        <v>music</v>
      </c>
      <c r="R1376" s="10" t="str">
        <f t="shared" si="177"/>
        <v>rock</v>
      </c>
      <c r="S1376" s="8">
        <f t="shared" si="178"/>
        <v>42423.953564814808</v>
      </c>
      <c r="T1376" s="8">
        <f t="shared" si="175"/>
        <v>42453.911898148144</v>
      </c>
      <c r="U1376" s="7">
        <f t="shared" si="179"/>
        <v>29.958333333335759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74"/>
        <v>171.32499999999999</v>
      </c>
      <c r="P1377" s="7">
        <f t="shared" si="180"/>
        <v>62.871559633027523</v>
      </c>
      <c r="Q1377" s="9" t="str">
        <f t="shared" si="176"/>
        <v>music</v>
      </c>
      <c r="R1377" s="10" t="str">
        <f t="shared" si="177"/>
        <v>rock</v>
      </c>
      <c r="S1377" s="8">
        <f t="shared" si="178"/>
        <v>42719.857858796291</v>
      </c>
      <c r="T1377" s="8">
        <f t="shared" si="175"/>
        <v>42749.857858796291</v>
      </c>
      <c r="U1377" s="7">
        <f t="shared" si="179"/>
        <v>30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74"/>
        <v>252.48648648648648</v>
      </c>
      <c r="P1378" s="7">
        <f t="shared" si="180"/>
        <v>55.607142857142854</v>
      </c>
      <c r="Q1378" s="9" t="str">
        <f t="shared" si="176"/>
        <v>music</v>
      </c>
      <c r="R1378" s="10" t="str">
        <f t="shared" si="177"/>
        <v>rock</v>
      </c>
      <c r="S1378" s="8">
        <f t="shared" si="178"/>
        <v>42677.460717592585</v>
      </c>
      <c r="T1378" s="8">
        <f t="shared" si="175"/>
        <v>42707.502384259256</v>
      </c>
      <c r="U1378" s="7">
        <f t="shared" si="179"/>
        <v>30.041666666671517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74"/>
        <v>116.15384615384616</v>
      </c>
      <c r="P1379" s="7">
        <f t="shared" si="180"/>
        <v>48.70967741935484</v>
      </c>
      <c r="Q1379" s="9" t="str">
        <f t="shared" si="176"/>
        <v>music</v>
      </c>
      <c r="R1379" s="10" t="str">
        <f t="shared" si="177"/>
        <v>rock</v>
      </c>
      <c r="S1379" s="8">
        <f t="shared" si="178"/>
        <v>42747.01122685185</v>
      </c>
      <c r="T1379" s="8">
        <f t="shared" si="175"/>
        <v>42768.96597222222</v>
      </c>
      <c r="U1379" s="7">
        <f t="shared" si="179"/>
        <v>21.954745370370802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74"/>
        <v>203.35</v>
      </c>
      <c r="P1380" s="7">
        <f t="shared" si="180"/>
        <v>30.578947368421051</v>
      </c>
      <c r="Q1380" s="9" t="str">
        <f t="shared" si="176"/>
        <v>music</v>
      </c>
      <c r="R1380" s="10" t="str">
        <f t="shared" si="177"/>
        <v>rock</v>
      </c>
      <c r="S1380" s="8">
        <f t="shared" si="178"/>
        <v>42568.551041666666</v>
      </c>
      <c r="T1380" s="8">
        <f t="shared" si="175"/>
        <v>42583.551041666666</v>
      </c>
      <c r="U1380" s="7">
        <f t="shared" si="179"/>
        <v>15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74"/>
        <v>111.6</v>
      </c>
      <c r="P1381" s="7">
        <f t="shared" si="180"/>
        <v>73.907284768211923</v>
      </c>
      <c r="Q1381" s="9" t="str">
        <f t="shared" si="176"/>
        <v>music</v>
      </c>
      <c r="R1381" s="10" t="str">
        <f t="shared" si="177"/>
        <v>rock</v>
      </c>
      <c r="S1381" s="8">
        <f t="shared" si="178"/>
        <v>42130.283287037033</v>
      </c>
      <c r="T1381" s="8">
        <f t="shared" si="175"/>
        <v>42160.283287037033</v>
      </c>
      <c r="U1381" s="7">
        <f t="shared" si="179"/>
        <v>30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74"/>
        <v>424</v>
      </c>
      <c r="P1382" s="7">
        <f t="shared" si="180"/>
        <v>21.2</v>
      </c>
      <c r="Q1382" s="9" t="str">
        <f t="shared" si="176"/>
        <v>music</v>
      </c>
      <c r="R1382" s="10" t="str">
        <f t="shared" si="177"/>
        <v>rock</v>
      </c>
      <c r="S1382" s="8">
        <f t="shared" si="178"/>
        <v>42141.554467592585</v>
      </c>
      <c r="T1382" s="8">
        <f t="shared" si="175"/>
        <v>42163.874999999993</v>
      </c>
      <c r="U1382" s="7">
        <f t="shared" si="179"/>
        <v>22.320532407407882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74"/>
        <v>107.1</v>
      </c>
      <c r="P1383" s="7">
        <f t="shared" si="180"/>
        <v>73.356164383561648</v>
      </c>
      <c r="Q1383" s="9" t="str">
        <f t="shared" si="176"/>
        <v>music</v>
      </c>
      <c r="R1383" s="10" t="str">
        <f t="shared" si="177"/>
        <v>rock</v>
      </c>
      <c r="S1383" s="8">
        <f t="shared" si="178"/>
        <v>42703.006076388883</v>
      </c>
      <c r="T1383" s="8">
        <f t="shared" si="175"/>
        <v>42733.006076388883</v>
      </c>
      <c r="U1383" s="7">
        <f t="shared" si="179"/>
        <v>30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74"/>
        <v>104.3625</v>
      </c>
      <c r="P1384" s="7">
        <f t="shared" si="180"/>
        <v>56.412162162162161</v>
      </c>
      <c r="Q1384" s="9" t="str">
        <f t="shared" si="176"/>
        <v>music</v>
      </c>
      <c r="R1384" s="10" t="str">
        <f t="shared" si="177"/>
        <v>rock</v>
      </c>
      <c r="S1384" s="8">
        <f t="shared" si="178"/>
        <v>41370.591851851852</v>
      </c>
      <c r="T1384" s="8">
        <f t="shared" si="175"/>
        <v>41400.591851851852</v>
      </c>
      <c r="U1384" s="7">
        <f t="shared" si="179"/>
        <v>30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74"/>
        <v>212.40909090909091</v>
      </c>
      <c r="P1385" s="7">
        <f t="shared" si="180"/>
        <v>50.247311827956992</v>
      </c>
      <c r="Q1385" s="9" t="str">
        <f t="shared" si="176"/>
        <v>music</v>
      </c>
      <c r="R1385" s="10" t="str">
        <f t="shared" si="177"/>
        <v>rock</v>
      </c>
      <c r="S1385" s="8">
        <f t="shared" si="178"/>
        <v>42706.866643518515</v>
      </c>
      <c r="T1385" s="8">
        <f t="shared" si="175"/>
        <v>42726.866643518515</v>
      </c>
      <c r="U1385" s="7">
        <f t="shared" si="179"/>
        <v>20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74"/>
        <v>124.08571428571429</v>
      </c>
      <c r="P1386" s="7">
        <f t="shared" si="180"/>
        <v>68.936507936507937</v>
      </c>
      <c r="Q1386" s="9" t="str">
        <f t="shared" si="176"/>
        <v>music</v>
      </c>
      <c r="R1386" s="10" t="str">
        <f t="shared" si="177"/>
        <v>rock</v>
      </c>
      <c r="S1386" s="8">
        <f t="shared" si="178"/>
        <v>42160.526874999996</v>
      </c>
      <c r="T1386" s="8">
        <f t="shared" si="175"/>
        <v>42190.526874999996</v>
      </c>
      <c r="U1386" s="7">
        <f t="shared" si="179"/>
        <v>30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74"/>
        <v>110.406125</v>
      </c>
      <c r="P1387" s="7">
        <f t="shared" si="180"/>
        <v>65.914104477611943</v>
      </c>
      <c r="Q1387" s="9" t="str">
        <f t="shared" si="176"/>
        <v>music</v>
      </c>
      <c r="R1387" s="10" t="str">
        <f t="shared" si="177"/>
        <v>rock</v>
      </c>
      <c r="S1387" s="8">
        <f t="shared" si="178"/>
        <v>42433.480567129627</v>
      </c>
      <c r="T1387" s="8">
        <f t="shared" si="175"/>
        <v>42489.299305555549</v>
      </c>
      <c r="U1387" s="7">
        <f t="shared" si="179"/>
        <v>55.818738425921765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74"/>
        <v>218.75</v>
      </c>
      <c r="P1388" s="7">
        <f t="shared" si="180"/>
        <v>62.5</v>
      </c>
      <c r="Q1388" s="9" t="str">
        <f t="shared" si="176"/>
        <v>music</v>
      </c>
      <c r="R1388" s="10" t="str">
        <f t="shared" si="177"/>
        <v>rock</v>
      </c>
      <c r="S1388" s="8">
        <f t="shared" si="178"/>
        <v>42184.438530092586</v>
      </c>
      <c r="T1388" s="8">
        <f t="shared" si="175"/>
        <v>42214.438530092586</v>
      </c>
      <c r="U1388" s="7">
        <f t="shared" si="179"/>
        <v>30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74"/>
        <v>136.625</v>
      </c>
      <c r="P1389" s="7">
        <f t="shared" si="180"/>
        <v>70.064102564102569</v>
      </c>
      <c r="Q1389" s="9" t="str">
        <f t="shared" si="176"/>
        <v>music</v>
      </c>
      <c r="R1389" s="10" t="str">
        <f t="shared" si="177"/>
        <v>rock</v>
      </c>
      <c r="S1389" s="8">
        <f t="shared" si="178"/>
        <v>42126.712905092594</v>
      </c>
      <c r="T1389" s="8">
        <f t="shared" si="175"/>
        <v>42157.979166666664</v>
      </c>
      <c r="U1389" s="7">
        <f t="shared" si="179"/>
        <v>31.266261574070086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74"/>
        <v>134.8074</v>
      </c>
      <c r="P1390" s="7">
        <f t="shared" si="180"/>
        <v>60.181874999999998</v>
      </c>
      <c r="Q1390" s="9" t="str">
        <f t="shared" si="176"/>
        <v>music</v>
      </c>
      <c r="R1390" s="10" t="str">
        <f t="shared" si="177"/>
        <v>rock</v>
      </c>
      <c r="S1390" s="8">
        <f t="shared" si="178"/>
        <v>42634.406446759262</v>
      </c>
      <c r="T1390" s="8">
        <f t="shared" si="175"/>
        <v>42660.468055555553</v>
      </c>
      <c r="U1390" s="7">
        <f t="shared" si="179"/>
        <v>26.061608796291694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74"/>
        <v>145.4</v>
      </c>
      <c r="P1391" s="7">
        <f t="shared" si="180"/>
        <v>21.382352941176471</v>
      </c>
      <c r="Q1391" s="9" t="str">
        <f t="shared" si="176"/>
        <v>music</v>
      </c>
      <c r="R1391" s="10" t="str">
        <f t="shared" si="177"/>
        <v>rock</v>
      </c>
      <c r="S1391" s="8">
        <f t="shared" si="178"/>
        <v>42565.272650462961</v>
      </c>
      <c r="T1391" s="8">
        <f t="shared" si="175"/>
        <v>42595.272650462961</v>
      </c>
      <c r="U1391" s="7">
        <f t="shared" si="179"/>
        <v>30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74"/>
        <v>109.10714285714286</v>
      </c>
      <c r="P1392" s="7">
        <f t="shared" si="180"/>
        <v>160.78947368421052</v>
      </c>
      <c r="Q1392" s="9" t="str">
        <f t="shared" si="176"/>
        <v>music</v>
      </c>
      <c r="R1392" s="10" t="str">
        <f t="shared" si="177"/>
        <v>rock</v>
      </c>
      <c r="S1392" s="8">
        <f t="shared" si="178"/>
        <v>42087.594976851855</v>
      </c>
      <c r="T1392" s="8">
        <f t="shared" si="175"/>
        <v>42121.508333333331</v>
      </c>
      <c r="U1392" s="7">
        <f t="shared" si="179"/>
        <v>33.913356481476512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74"/>
        <v>110.2</v>
      </c>
      <c r="P1393" s="7">
        <f t="shared" si="180"/>
        <v>42.384615384615387</v>
      </c>
      <c r="Q1393" s="9" t="str">
        <f t="shared" si="176"/>
        <v>music</v>
      </c>
      <c r="R1393" s="10" t="str">
        <f t="shared" si="177"/>
        <v>rock</v>
      </c>
      <c r="S1393" s="8">
        <f t="shared" si="178"/>
        <v>42193.442337962959</v>
      </c>
      <c r="T1393" s="8">
        <f t="shared" si="175"/>
        <v>42237.999305555553</v>
      </c>
      <c r="U1393" s="7">
        <f t="shared" si="179"/>
        <v>44.556967592594447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74"/>
        <v>113.64</v>
      </c>
      <c r="P1394" s="7">
        <f t="shared" si="180"/>
        <v>27.317307692307693</v>
      </c>
      <c r="Q1394" s="9" t="str">
        <f t="shared" si="176"/>
        <v>music</v>
      </c>
      <c r="R1394" s="10" t="str">
        <f t="shared" si="177"/>
        <v>rock</v>
      </c>
      <c r="S1394" s="8">
        <f t="shared" si="178"/>
        <v>42400.946597222217</v>
      </c>
      <c r="T1394" s="8">
        <f t="shared" si="175"/>
        <v>42431.946597222217</v>
      </c>
      <c r="U1394" s="7">
        <f t="shared" si="179"/>
        <v>31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74"/>
        <v>102.35</v>
      </c>
      <c r="P1395" s="7">
        <f t="shared" si="180"/>
        <v>196.82692307692307</v>
      </c>
      <c r="Q1395" s="9" t="str">
        <f t="shared" si="176"/>
        <v>music</v>
      </c>
      <c r="R1395" s="10" t="str">
        <f t="shared" si="177"/>
        <v>rock</v>
      </c>
      <c r="S1395" s="8">
        <f t="shared" si="178"/>
        <v>42553.473645833328</v>
      </c>
      <c r="T1395" s="8">
        <f t="shared" si="175"/>
        <v>42583.473645833328</v>
      </c>
      <c r="U1395" s="7">
        <f t="shared" si="179"/>
        <v>30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74"/>
        <v>122.13333333333334</v>
      </c>
      <c r="P1396" s="7">
        <f t="shared" si="180"/>
        <v>53.882352941176471</v>
      </c>
      <c r="Q1396" s="9" t="str">
        <f t="shared" si="176"/>
        <v>music</v>
      </c>
      <c r="R1396" s="10" t="str">
        <f t="shared" si="177"/>
        <v>rock</v>
      </c>
      <c r="S1396" s="8">
        <f t="shared" si="178"/>
        <v>42751.936643518515</v>
      </c>
      <c r="T1396" s="8">
        <f t="shared" si="175"/>
        <v>42794.916666666664</v>
      </c>
      <c r="U1396" s="7">
        <f t="shared" si="179"/>
        <v>42.980023148149485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74"/>
        <v>111.88571428571429</v>
      </c>
      <c r="P1397" s="7">
        <f t="shared" si="180"/>
        <v>47.756097560975611</v>
      </c>
      <c r="Q1397" s="9" t="str">
        <f t="shared" si="176"/>
        <v>music</v>
      </c>
      <c r="R1397" s="10" t="str">
        <f t="shared" si="177"/>
        <v>rock</v>
      </c>
      <c r="S1397" s="8">
        <f t="shared" si="178"/>
        <v>42719.700011574074</v>
      </c>
      <c r="T1397" s="8">
        <f t="shared" si="175"/>
        <v>42749.700011574074</v>
      </c>
      <c r="U1397" s="7">
        <f t="shared" si="179"/>
        <v>30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74"/>
        <v>107.3</v>
      </c>
      <c r="P1398" s="7">
        <f t="shared" si="180"/>
        <v>88.191780821917803</v>
      </c>
      <c r="Q1398" s="9" t="str">
        <f t="shared" si="176"/>
        <v>music</v>
      </c>
      <c r="R1398" s="10" t="str">
        <f t="shared" si="177"/>
        <v>rock</v>
      </c>
      <c r="S1398" s="8">
        <f t="shared" si="178"/>
        <v>42018.790300925924</v>
      </c>
      <c r="T1398" s="8">
        <f t="shared" si="175"/>
        <v>42048.790300925924</v>
      </c>
      <c r="U1398" s="7">
        <f t="shared" si="179"/>
        <v>30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74"/>
        <v>113.85</v>
      </c>
      <c r="P1399" s="7">
        <f t="shared" si="180"/>
        <v>72.056962025316452</v>
      </c>
      <c r="Q1399" s="9" t="str">
        <f t="shared" si="176"/>
        <v>music</v>
      </c>
      <c r="R1399" s="10" t="str">
        <f t="shared" si="177"/>
        <v>rock</v>
      </c>
      <c r="S1399" s="8">
        <f t="shared" si="178"/>
        <v>42640.709606481476</v>
      </c>
      <c r="T1399" s="8">
        <f t="shared" si="175"/>
        <v>42670.679861111108</v>
      </c>
      <c r="U1399" s="7">
        <f t="shared" si="179"/>
        <v>29.970254629632109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74"/>
        <v>109.68181818181819</v>
      </c>
      <c r="P1400" s="7">
        <f t="shared" si="180"/>
        <v>74.246153846153845</v>
      </c>
      <c r="Q1400" s="9" t="str">
        <f t="shared" si="176"/>
        <v>music</v>
      </c>
      <c r="R1400" s="10" t="str">
        <f t="shared" si="177"/>
        <v>rock</v>
      </c>
      <c r="S1400" s="8">
        <f t="shared" si="178"/>
        <v>42526.665902777771</v>
      </c>
      <c r="T1400" s="8">
        <f t="shared" si="175"/>
        <v>42556.665902777771</v>
      </c>
      <c r="U1400" s="7">
        <f t="shared" si="179"/>
        <v>30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74"/>
        <v>126.14444444444445</v>
      </c>
      <c r="P1401" s="7">
        <f t="shared" si="180"/>
        <v>61.701086956521742</v>
      </c>
      <c r="Q1401" s="9" t="str">
        <f t="shared" si="176"/>
        <v>music</v>
      </c>
      <c r="R1401" s="10" t="str">
        <f t="shared" si="177"/>
        <v>rock</v>
      </c>
      <c r="S1401" s="8">
        <f t="shared" si="178"/>
        <v>41888.795983796292</v>
      </c>
      <c r="T1401" s="8">
        <f t="shared" si="175"/>
        <v>41918.795983796292</v>
      </c>
      <c r="U1401" s="7">
        <f t="shared" si="179"/>
        <v>30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74"/>
        <v>167.42857142857142</v>
      </c>
      <c r="P1402" s="7">
        <f t="shared" si="180"/>
        <v>17.235294117647058</v>
      </c>
      <c r="Q1402" s="9" t="str">
        <f t="shared" si="176"/>
        <v>music</v>
      </c>
      <c r="R1402" s="10" t="str">
        <f t="shared" si="177"/>
        <v>rock</v>
      </c>
      <c r="S1402" s="8">
        <f t="shared" si="178"/>
        <v>42498.132789351854</v>
      </c>
      <c r="T1402" s="8">
        <f t="shared" si="175"/>
        <v>42533.020833333336</v>
      </c>
      <c r="U1402" s="7">
        <f t="shared" si="179"/>
        <v>34.888043981482042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74"/>
        <v>496.52</v>
      </c>
      <c r="P1403" s="7">
        <f t="shared" si="180"/>
        <v>51.720833333333331</v>
      </c>
      <c r="Q1403" s="9" t="str">
        <f t="shared" si="176"/>
        <v>music</v>
      </c>
      <c r="R1403" s="10" t="str">
        <f t="shared" si="177"/>
        <v>rock</v>
      </c>
      <c r="S1403" s="8">
        <f t="shared" si="178"/>
        <v>41399.787893518514</v>
      </c>
      <c r="T1403" s="8">
        <f t="shared" si="175"/>
        <v>41420.787893518514</v>
      </c>
      <c r="U1403" s="7">
        <f t="shared" si="179"/>
        <v>21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74"/>
        <v>109.16</v>
      </c>
      <c r="P1404" s="7">
        <f t="shared" si="180"/>
        <v>24.150442477876105</v>
      </c>
      <c r="Q1404" s="9" t="str">
        <f t="shared" si="176"/>
        <v>music</v>
      </c>
      <c r="R1404" s="10" t="str">
        <f t="shared" si="177"/>
        <v>rock</v>
      </c>
      <c r="S1404" s="8">
        <f t="shared" si="178"/>
        <v>42064.845034722217</v>
      </c>
      <c r="T1404" s="8">
        <f t="shared" si="175"/>
        <v>42124.803368055553</v>
      </c>
      <c r="U1404" s="7">
        <f t="shared" si="179"/>
        <v>59.958333333335759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74"/>
        <v>102.575</v>
      </c>
      <c r="P1405" s="7">
        <f t="shared" si="180"/>
        <v>62.166666666666664</v>
      </c>
      <c r="Q1405" s="9" t="str">
        <f t="shared" si="176"/>
        <v>music</v>
      </c>
      <c r="R1405" s="10" t="str">
        <f t="shared" si="177"/>
        <v>rock</v>
      </c>
      <c r="S1405" s="8">
        <f t="shared" si="178"/>
        <v>41450.854571759257</v>
      </c>
      <c r="T1405" s="8">
        <f t="shared" si="175"/>
        <v>41480.854571759257</v>
      </c>
      <c r="U1405" s="7">
        <f t="shared" si="179"/>
        <v>30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74"/>
        <v>1.6620689655172414</v>
      </c>
      <c r="P1406" s="7">
        <f t="shared" si="180"/>
        <v>48.2</v>
      </c>
      <c r="Q1406" s="9" t="str">
        <f t="shared" si="176"/>
        <v>publishing</v>
      </c>
      <c r="R1406" s="10" t="str">
        <f t="shared" si="177"/>
        <v>translations</v>
      </c>
      <c r="S1406" s="8">
        <f t="shared" si="178"/>
        <v>42032.30190972222</v>
      </c>
      <c r="T1406" s="8">
        <f t="shared" si="175"/>
        <v>42057.30190972222</v>
      </c>
      <c r="U1406" s="7">
        <f t="shared" si="179"/>
        <v>25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74"/>
        <v>0.42</v>
      </c>
      <c r="P1407" s="7">
        <f t="shared" si="180"/>
        <v>6.1764705882352944</v>
      </c>
      <c r="Q1407" s="9" t="str">
        <f t="shared" si="176"/>
        <v>publishing</v>
      </c>
      <c r="R1407" s="10" t="str">
        <f t="shared" si="177"/>
        <v>translations</v>
      </c>
      <c r="S1407" s="8">
        <f t="shared" si="178"/>
        <v>41941.472233796296</v>
      </c>
      <c r="T1407" s="8">
        <f t="shared" si="175"/>
        <v>41971.51390046296</v>
      </c>
      <c r="U1407" s="7">
        <f t="shared" si="179"/>
        <v>30.041666666664241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74"/>
        <v>0.125</v>
      </c>
      <c r="P1408" s="7">
        <f t="shared" si="180"/>
        <v>5</v>
      </c>
      <c r="Q1408" s="9" t="str">
        <f t="shared" si="176"/>
        <v>publishing</v>
      </c>
      <c r="R1408" s="10" t="str">
        <f t="shared" si="177"/>
        <v>translations</v>
      </c>
      <c r="S1408" s="8">
        <f t="shared" si="178"/>
        <v>42297.224618055552</v>
      </c>
      <c r="T1408" s="8">
        <f t="shared" si="175"/>
        <v>42350.208333333336</v>
      </c>
      <c r="U1408" s="7">
        <f t="shared" si="179"/>
        <v>52.983715277783631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74"/>
        <v>0.5</v>
      </c>
      <c r="P1409" s="7">
        <f t="shared" si="180"/>
        <v>7.5</v>
      </c>
      <c r="Q1409" s="9" t="str">
        <f t="shared" si="176"/>
        <v>publishing</v>
      </c>
      <c r="R1409" s="10" t="str">
        <f t="shared" si="177"/>
        <v>translations</v>
      </c>
      <c r="S1409" s="8">
        <f t="shared" si="178"/>
        <v>41838.32844907407</v>
      </c>
      <c r="T1409" s="8">
        <f t="shared" si="175"/>
        <v>41863.32844907407</v>
      </c>
      <c r="U1409" s="7">
        <f t="shared" si="179"/>
        <v>25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181">E1410*100/D1410</f>
        <v>7.2</v>
      </c>
      <c r="P1410" s="7">
        <f t="shared" si="180"/>
        <v>12</v>
      </c>
      <c r="Q1410" s="9" t="str">
        <f t="shared" si="176"/>
        <v>publishing</v>
      </c>
      <c r="R1410" s="10" t="str">
        <f t="shared" si="177"/>
        <v>translations</v>
      </c>
      <c r="S1410" s="8">
        <f t="shared" si="178"/>
        <v>42291.663842592585</v>
      </c>
      <c r="T1410" s="8">
        <f t="shared" ref="T1410:T1473" si="182">(I1410/86400)+25569+(-5/24)</f>
        <v>42321.705509259256</v>
      </c>
      <c r="U1410" s="7">
        <f t="shared" si="179"/>
        <v>30.041666666671517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181"/>
        <v>0</v>
      </c>
      <c r="P1411" s="7">
        <f>IF(L1411&gt;0, E1411/L1411,0)</f>
        <v>0</v>
      </c>
      <c r="Q1411" s="9" t="str">
        <f t="shared" ref="Q1411:Q1474" si="183">LEFT(N1411, SEARCH("/",N1411,1)-1)</f>
        <v>publishing</v>
      </c>
      <c r="R1411" s="10" t="str">
        <f t="shared" ref="R1411:R1474" si="184">RIGHT(N1411,LEN(N1411)-FIND("/",N1411))</f>
        <v>translations</v>
      </c>
      <c r="S1411" s="8">
        <f t="shared" ref="S1411:S1474" si="185">(J1411/86400)+25569+(-5/24)</f>
        <v>41944.925173611111</v>
      </c>
      <c r="T1411" s="8">
        <f t="shared" si="182"/>
        <v>42004.966840277775</v>
      </c>
      <c r="U1411" s="7">
        <f t="shared" ref="U1411:U1474" si="186">T1411-S1411</f>
        <v>60.041666666664241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81"/>
        <v>1.6666666666666666E-2</v>
      </c>
      <c r="P1412" s="7">
        <f t="shared" ref="P1412:P1417" si="187">E1412/L1412</f>
        <v>1</v>
      </c>
      <c r="Q1412" s="9" t="str">
        <f t="shared" si="183"/>
        <v>publishing</v>
      </c>
      <c r="R1412" s="10" t="str">
        <f t="shared" si="184"/>
        <v>translations</v>
      </c>
      <c r="S1412" s="8">
        <f t="shared" si="185"/>
        <v>42479.110185185178</v>
      </c>
      <c r="T1412" s="8">
        <f t="shared" si="182"/>
        <v>42524.110185185178</v>
      </c>
      <c r="U1412" s="7">
        <f t="shared" si="186"/>
        <v>45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81"/>
        <v>0.23333333333333334</v>
      </c>
      <c r="P1413" s="7">
        <f t="shared" si="187"/>
        <v>2.3333333333333335</v>
      </c>
      <c r="Q1413" s="9" t="str">
        <f t="shared" si="183"/>
        <v>publishing</v>
      </c>
      <c r="R1413" s="10" t="str">
        <f t="shared" si="184"/>
        <v>translations</v>
      </c>
      <c r="S1413" s="8">
        <f t="shared" si="185"/>
        <v>42012.850694444445</v>
      </c>
      <c r="T1413" s="8">
        <f t="shared" si="182"/>
        <v>42040.850694444445</v>
      </c>
      <c r="U1413" s="7">
        <f t="shared" si="186"/>
        <v>28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81"/>
        <v>4.5714285714285712</v>
      </c>
      <c r="P1414" s="7">
        <f t="shared" si="187"/>
        <v>24.615384615384617</v>
      </c>
      <c r="Q1414" s="9" t="str">
        <f t="shared" si="183"/>
        <v>publishing</v>
      </c>
      <c r="R1414" s="10" t="str">
        <f t="shared" si="184"/>
        <v>translations</v>
      </c>
      <c r="S1414" s="8">
        <f t="shared" si="185"/>
        <v>41946.855312499996</v>
      </c>
      <c r="T1414" s="8">
        <f t="shared" si="182"/>
        <v>41976.855312499996</v>
      </c>
      <c r="U1414" s="7">
        <f t="shared" si="186"/>
        <v>30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81"/>
        <v>5</v>
      </c>
      <c r="P1415" s="7">
        <f t="shared" si="187"/>
        <v>100</v>
      </c>
      <c r="Q1415" s="9" t="str">
        <f t="shared" si="183"/>
        <v>publishing</v>
      </c>
      <c r="R1415" s="10" t="str">
        <f t="shared" si="184"/>
        <v>translations</v>
      </c>
      <c r="S1415" s="8">
        <f t="shared" si="185"/>
        <v>42360.228819444441</v>
      </c>
      <c r="T1415" s="8">
        <f t="shared" si="182"/>
        <v>42420.228819444441</v>
      </c>
      <c r="U1415" s="7">
        <f t="shared" si="186"/>
        <v>60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81"/>
        <v>0.2</v>
      </c>
      <c r="P1416" s="7">
        <f t="shared" si="187"/>
        <v>1</v>
      </c>
      <c r="Q1416" s="9" t="str">
        <f t="shared" si="183"/>
        <v>publishing</v>
      </c>
      <c r="R1416" s="10" t="str">
        <f t="shared" si="184"/>
        <v>translations</v>
      </c>
      <c r="S1416" s="8">
        <f t="shared" si="185"/>
        <v>42708.044756944444</v>
      </c>
      <c r="T1416" s="8">
        <f t="shared" si="182"/>
        <v>42738.044756944444</v>
      </c>
      <c r="U1416" s="7">
        <f t="shared" si="186"/>
        <v>30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81"/>
        <v>18.181818181818183</v>
      </c>
      <c r="P1417" s="7">
        <f t="shared" si="187"/>
        <v>88.888888888888886</v>
      </c>
      <c r="Q1417" s="9" t="str">
        <f t="shared" si="183"/>
        <v>publishing</v>
      </c>
      <c r="R1417" s="10" t="str">
        <f t="shared" si="184"/>
        <v>translations</v>
      </c>
      <c r="S1417" s="8">
        <f t="shared" si="185"/>
        <v>42192.467488425922</v>
      </c>
      <c r="T1417" s="8">
        <f t="shared" si="182"/>
        <v>42232.467488425922</v>
      </c>
      <c r="U1417" s="7">
        <f t="shared" si="186"/>
        <v>40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81"/>
        <v>0</v>
      </c>
      <c r="P1418" s="7">
        <f>IF(L1418&gt;0, E1418/L1418,0)</f>
        <v>0</v>
      </c>
      <c r="Q1418" s="9" t="str">
        <f t="shared" si="183"/>
        <v>publishing</v>
      </c>
      <c r="R1418" s="10" t="str">
        <f t="shared" si="184"/>
        <v>translations</v>
      </c>
      <c r="S1418" s="8">
        <f t="shared" si="185"/>
        <v>42299.717812499999</v>
      </c>
      <c r="T1418" s="8">
        <f t="shared" si="182"/>
        <v>42329.759479166663</v>
      </c>
      <c r="U1418" s="7">
        <f t="shared" si="186"/>
        <v>30.041666666664241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81"/>
        <v>1.2222222222222223</v>
      </c>
      <c r="P1419" s="7">
        <f t="shared" ref="P1419:P1426" si="188">E1419/L1419</f>
        <v>27.5</v>
      </c>
      <c r="Q1419" s="9" t="str">
        <f t="shared" si="183"/>
        <v>publishing</v>
      </c>
      <c r="R1419" s="10" t="str">
        <f t="shared" si="184"/>
        <v>translations</v>
      </c>
      <c r="S1419" s="8">
        <f t="shared" si="185"/>
        <v>42231.941828703704</v>
      </c>
      <c r="T1419" s="8">
        <f t="shared" si="182"/>
        <v>42262.257638888885</v>
      </c>
      <c r="U1419" s="7">
        <f t="shared" si="186"/>
        <v>30.315810185180453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81"/>
        <v>0.2</v>
      </c>
      <c r="P1420" s="7">
        <f t="shared" si="188"/>
        <v>6</v>
      </c>
      <c r="Q1420" s="9" t="str">
        <f t="shared" si="183"/>
        <v>publishing</v>
      </c>
      <c r="R1420" s="10" t="str">
        <f t="shared" si="184"/>
        <v>translations</v>
      </c>
      <c r="S1420" s="8">
        <f t="shared" si="185"/>
        <v>42395.248078703698</v>
      </c>
      <c r="T1420" s="8">
        <f t="shared" si="182"/>
        <v>42425.248078703698</v>
      </c>
      <c r="U1420" s="7">
        <f t="shared" si="186"/>
        <v>30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81"/>
        <v>7.0634920634920633</v>
      </c>
      <c r="P1421" s="7">
        <f t="shared" si="188"/>
        <v>44.5</v>
      </c>
      <c r="Q1421" s="9" t="str">
        <f t="shared" si="183"/>
        <v>publishing</v>
      </c>
      <c r="R1421" s="10" t="str">
        <f t="shared" si="184"/>
        <v>translations</v>
      </c>
      <c r="S1421" s="8">
        <f t="shared" si="185"/>
        <v>42622.24790509259</v>
      </c>
      <c r="T1421" s="8">
        <f t="shared" si="182"/>
        <v>42652.24790509259</v>
      </c>
      <c r="U1421" s="7">
        <f t="shared" si="186"/>
        <v>30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81"/>
        <v>2.7272727272727271</v>
      </c>
      <c r="P1422" s="7">
        <f t="shared" si="188"/>
        <v>1</v>
      </c>
      <c r="Q1422" s="9" t="str">
        <f t="shared" si="183"/>
        <v>publishing</v>
      </c>
      <c r="R1422" s="10" t="str">
        <f t="shared" si="184"/>
        <v>translations</v>
      </c>
      <c r="S1422" s="8">
        <f t="shared" si="185"/>
        <v>42524.459328703706</v>
      </c>
      <c r="T1422" s="8">
        <f t="shared" si="182"/>
        <v>42549.459328703706</v>
      </c>
      <c r="U1422" s="7">
        <f t="shared" si="186"/>
        <v>25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81"/>
        <v>0.1</v>
      </c>
      <c r="P1423" s="7">
        <f t="shared" si="188"/>
        <v>100</v>
      </c>
      <c r="Q1423" s="9" t="str">
        <f t="shared" si="183"/>
        <v>publishing</v>
      </c>
      <c r="R1423" s="10" t="str">
        <f t="shared" si="184"/>
        <v>translations</v>
      </c>
      <c r="S1423" s="8">
        <f t="shared" si="185"/>
        <v>42013.707280092589</v>
      </c>
      <c r="T1423" s="8">
        <f t="shared" si="182"/>
        <v>42043.707280092589</v>
      </c>
      <c r="U1423" s="7">
        <f t="shared" si="186"/>
        <v>30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81"/>
        <v>0.104</v>
      </c>
      <c r="P1424" s="7">
        <f t="shared" si="188"/>
        <v>13</v>
      </c>
      <c r="Q1424" s="9" t="str">
        <f t="shared" si="183"/>
        <v>publishing</v>
      </c>
      <c r="R1424" s="10" t="str">
        <f t="shared" si="184"/>
        <v>translations</v>
      </c>
      <c r="S1424" s="8">
        <f t="shared" si="185"/>
        <v>42604.031296296293</v>
      </c>
      <c r="T1424" s="8">
        <f t="shared" si="182"/>
        <v>42634.031296296293</v>
      </c>
      <c r="U1424" s="7">
        <f t="shared" si="186"/>
        <v>30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81"/>
        <v>0.33333333333333331</v>
      </c>
      <c r="P1425" s="7">
        <f t="shared" si="188"/>
        <v>100</v>
      </c>
      <c r="Q1425" s="9" t="str">
        <f t="shared" si="183"/>
        <v>publishing</v>
      </c>
      <c r="R1425" s="10" t="str">
        <f t="shared" si="184"/>
        <v>translations</v>
      </c>
      <c r="S1425" s="8">
        <f t="shared" si="185"/>
        <v>42340.151979166665</v>
      </c>
      <c r="T1425" s="8">
        <f t="shared" si="182"/>
        <v>42370.151979166665</v>
      </c>
      <c r="U1425" s="7">
        <f t="shared" si="186"/>
        <v>30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81"/>
        <v>20.36</v>
      </c>
      <c r="P1426" s="7">
        <f t="shared" si="188"/>
        <v>109.07142857142857</v>
      </c>
      <c r="Q1426" s="9" t="str">
        <f t="shared" si="183"/>
        <v>publishing</v>
      </c>
      <c r="R1426" s="10" t="str">
        <f t="shared" si="184"/>
        <v>translations</v>
      </c>
      <c r="S1426" s="8">
        <f t="shared" si="185"/>
        <v>42676.509282407402</v>
      </c>
      <c r="T1426" s="8">
        <f t="shared" si="182"/>
        <v>42689.550949074073</v>
      </c>
      <c r="U1426" s="7">
        <f t="shared" si="186"/>
        <v>13.041666666671517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81"/>
        <v>0</v>
      </c>
      <c r="P1427" s="7">
        <f>IF(L1427&gt;0, E1427/L1427,0)</f>
        <v>0</v>
      </c>
      <c r="Q1427" s="9" t="str">
        <f t="shared" si="183"/>
        <v>publishing</v>
      </c>
      <c r="R1427" s="10" t="str">
        <f t="shared" si="184"/>
        <v>translations</v>
      </c>
      <c r="S1427" s="8">
        <f t="shared" si="185"/>
        <v>42092.923136574071</v>
      </c>
      <c r="T1427" s="8">
        <f t="shared" si="182"/>
        <v>42122.923136574071</v>
      </c>
      <c r="U1427" s="7">
        <f t="shared" si="186"/>
        <v>30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81"/>
        <v>0</v>
      </c>
      <c r="P1428" s="7">
        <f>IF(L1428&gt;0, E1428/L1428,0)</f>
        <v>0</v>
      </c>
      <c r="Q1428" s="9" t="str">
        <f t="shared" si="183"/>
        <v>publishing</v>
      </c>
      <c r="R1428" s="10" t="str">
        <f t="shared" si="184"/>
        <v>translations</v>
      </c>
      <c r="S1428" s="8">
        <f t="shared" si="185"/>
        <v>42180.181944444441</v>
      </c>
      <c r="T1428" s="8">
        <f t="shared" si="182"/>
        <v>42240.181944444441</v>
      </c>
      <c r="U1428" s="7">
        <f t="shared" si="186"/>
        <v>60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81"/>
        <v>8.3800000000000008</v>
      </c>
      <c r="P1429" s="7">
        <f>E1429/L1429</f>
        <v>104.75</v>
      </c>
      <c r="Q1429" s="9" t="str">
        <f t="shared" si="183"/>
        <v>publishing</v>
      </c>
      <c r="R1429" s="10" t="str">
        <f t="shared" si="184"/>
        <v>translations</v>
      </c>
      <c r="S1429" s="8">
        <f t="shared" si="185"/>
        <v>42601.643344907403</v>
      </c>
      <c r="T1429" s="8">
        <f t="shared" si="182"/>
        <v>42631.643344907403</v>
      </c>
      <c r="U1429" s="7">
        <f t="shared" si="186"/>
        <v>30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81"/>
        <v>4.5</v>
      </c>
      <c r="P1430" s="7">
        <f>E1430/L1430</f>
        <v>15</v>
      </c>
      <c r="Q1430" s="9" t="str">
        <f t="shared" si="183"/>
        <v>publishing</v>
      </c>
      <c r="R1430" s="10" t="str">
        <f t="shared" si="184"/>
        <v>translations</v>
      </c>
      <c r="S1430" s="8">
        <f t="shared" si="185"/>
        <v>42432.171493055554</v>
      </c>
      <c r="T1430" s="8">
        <f t="shared" si="182"/>
        <v>42462.129826388882</v>
      </c>
      <c r="U1430" s="7">
        <f t="shared" si="186"/>
        <v>29.958333333328483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81"/>
        <v>0</v>
      </c>
      <c r="P1431" s="7">
        <f>IF(L1431&gt;0, E1431/L1431,0)</f>
        <v>0</v>
      </c>
      <c r="Q1431" s="9" t="str">
        <f t="shared" si="183"/>
        <v>publishing</v>
      </c>
      <c r="R1431" s="10" t="str">
        <f t="shared" si="184"/>
        <v>translations</v>
      </c>
      <c r="S1431" s="8">
        <f t="shared" si="185"/>
        <v>42073.852337962962</v>
      </c>
      <c r="T1431" s="8">
        <f t="shared" si="182"/>
        <v>42103.852337962962</v>
      </c>
      <c r="U1431" s="7">
        <f t="shared" si="186"/>
        <v>30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81"/>
        <v>8.06</v>
      </c>
      <c r="P1432" s="7">
        <f>E1432/L1432</f>
        <v>80.599999999999994</v>
      </c>
      <c r="Q1432" s="9" t="str">
        <f t="shared" si="183"/>
        <v>publishing</v>
      </c>
      <c r="R1432" s="10" t="str">
        <f t="shared" si="184"/>
        <v>translations</v>
      </c>
      <c r="S1432" s="8">
        <f t="shared" si="185"/>
        <v>41961.605185185188</v>
      </c>
      <c r="T1432" s="8">
        <f t="shared" si="182"/>
        <v>41992.605185185188</v>
      </c>
      <c r="U1432" s="7">
        <f t="shared" si="186"/>
        <v>31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81"/>
        <v>31.94705882352941</v>
      </c>
      <c r="P1433" s="7">
        <f>E1433/L1433</f>
        <v>115.55319148936171</v>
      </c>
      <c r="Q1433" s="9" t="str">
        <f t="shared" si="183"/>
        <v>publishing</v>
      </c>
      <c r="R1433" s="10" t="str">
        <f t="shared" si="184"/>
        <v>translations</v>
      </c>
      <c r="S1433" s="8">
        <f t="shared" si="185"/>
        <v>42304.002499999995</v>
      </c>
      <c r="T1433" s="8">
        <f t="shared" si="182"/>
        <v>42334.044166666667</v>
      </c>
      <c r="U1433" s="7">
        <f t="shared" si="186"/>
        <v>30.041666666671517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81"/>
        <v>0</v>
      </c>
      <c r="P1434" s="7">
        <f>IF(L1434&gt;0, E1434/L1434,0)</f>
        <v>0</v>
      </c>
      <c r="Q1434" s="9" t="str">
        <f t="shared" si="183"/>
        <v>publishing</v>
      </c>
      <c r="R1434" s="10" t="str">
        <f t="shared" si="184"/>
        <v>translations</v>
      </c>
      <c r="S1434" s="8">
        <f t="shared" si="185"/>
        <v>42175.572083333333</v>
      </c>
      <c r="T1434" s="8">
        <f t="shared" si="182"/>
        <v>42205.572083333333</v>
      </c>
      <c r="U1434" s="7">
        <f t="shared" si="186"/>
        <v>30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81"/>
        <v>6.708333333333333</v>
      </c>
      <c r="P1435" s="7">
        <f t="shared" ref="P1435:P1443" si="189">E1435/L1435</f>
        <v>80.5</v>
      </c>
      <c r="Q1435" s="9" t="str">
        <f t="shared" si="183"/>
        <v>publishing</v>
      </c>
      <c r="R1435" s="10" t="str">
        <f t="shared" si="184"/>
        <v>translations</v>
      </c>
      <c r="S1435" s="8">
        <f t="shared" si="185"/>
        <v>42673.417534722219</v>
      </c>
      <c r="T1435" s="8">
        <f t="shared" si="182"/>
        <v>42714.249999999993</v>
      </c>
      <c r="U1435" s="7">
        <f t="shared" si="186"/>
        <v>40.832465277773736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81"/>
        <v>9.9878048780487809</v>
      </c>
      <c r="P1436" s="7">
        <f t="shared" si="189"/>
        <v>744.5454545454545</v>
      </c>
      <c r="Q1436" s="9" t="str">
        <f t="shared" si="183"/>
        <v>publishing</v>
      </c>
      <c r="R1436" s="10" t="str">
        <f t="shared" si="184"/>
        <v>translations</v>
      </c>
      <c r="S1436" s="8">
        <f t="shared" si="185"/>
        <v>42142.558773148143</v>
      </c>
      <c r="T1436" s="8">
        <f t="shared" si="182"/>
        <v>42163.416666666664</v>
      </c>
      <c r="U1436" s="7">
        <f t="shared" si="186"/>
        <v>20.85789351852145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81"/>
        <v>0.1</v>
      </c>
      <c r="P1437" s="7">
        <f t="shared" si="189"/>
        <v>7.5</v>
      </c>
      <c r="Q1437" s="9" t="str">
        <f t="shared" si="183"/>
        <v>publishing</v>
      </c>
      <c r="R1437" s="10" t="str">
        <f t="shared" si="184"/>
        <v>translations</v>
      </c>
      <c r="S1437" s="8">
        <f t="shared" si="185"/>
        <v>42258.57199074074</v>
      </c>
      <c r="T1437" s="8">
        <f t="shared" si="182"/>
        <v>42288.57199074074</v>
      </c>
      <c r="U1437" s="7">
        <f t="shared" si="186"/>
        <v>30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81"/>
        <v>0.77</v>
      </c>
      <c r="P1438" s="7">
        <f t="shared" si="189"/>
        <v>38.5</v>
      </c>
      <c r="Q1438" s="9" t="str">
        <f t="shared" si="183"/>
        <v>publishing</v>
      </c>
      <c r="R1438" s="10" t="str">
        <f t="shared" si="184"/>
        <v>translations</v>
      </c>
      <c r="S1438" s="8">
        <f t="shared" si="185"/>
        <v>42391.141863425924</v>
      </c>
      <c r="T1438" s="8">
        <f t="shared" si="182"/>
        <v>42421.141863425924</v>
      </c>
      <c r="U1438" s="7">
        <f t="shared" si="186"/>
        <v>30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81"/>
        <v>26.9</v>
      </c>
      <c r="P1439" s="7">
        <f t="shared" si="189"/>
        <v>36.68181818181818</v>
      </c>
      <c r="Q1439" s="9" t="str">
        <f t="shared" si="183"/>
        <v>publishing</v>
      </c>
      <c r="R1439" s="10" t="str">
        <f t="shared" si="184"/>
        <v>translations</v>
      </c>
      <c r="S1439" s="8">
        <f t="shared" si="185"/>
        <v>41796.32336805555</v>
      </c>
      <c r="T1439" s="8">
        <f t="shared" si="182"/>
        <v>41832.999305555553</v>
      </c>
      <c r="U1439" s="7">
        <f t="shared" si="186"/>
        <v>36.675937500003783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81"/>
        <v>3</v>
      </c>
      <c r="P1440" s="7">
        <f t="shared" si="189"/>
        <v>75</v>
      </c>
      <c r="Q1440" s="9" t="str">
        <f t="shared" si="183"/>
        <v>publishing</v>
      </c>
      <c r="R1440" s="10" t="str">
        <f t="shared" si="184"/>
        <v>translations</v>
      </c>
      <c r="S1440" s="8">
        <f t="shared" si="185"/>
        <v>42457.663182870368</v>
      </c>
      <c r="T1440" s="8">
        <f t="shared" si="182"/>
        <v>42487.371527777774</v>
      </c>
      <c r="U1440" s="7">
        <f t="shared" si="186"/>
        <v>29.708344907405262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81"/>
        <v>6.6055045871559637</v>
      </c>
      <c r="P1441" s="7">
        <f t="shared" si="189"/>
        <v>30</v>
      </c>
      <c r="Q1441" s="9" t="str">
        <f t="shared" si="183"/>
        <v>publishing</v>
      </c>
      <c r="R1441" s="10" t="str">
        <f t="shared" si="184"/>
        <v>translations</v>
      </c>
      <c r="S1441" s="8">
        <f t="shared" si="185"/>
        <v>42040.621539351851</v>
      </c>
      <c r="T1441" s="8">
        <f t="shared" si="182"/>
        <v>42070.621539351851</v>
      </c>
      <c r="U1441" s="7">
        <f t="shared" si="186"/>
        <v>30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81"/>
        <v>7.6923076923076927E-3</v>
      </c>
      <c r="P1442" s="7">
        <f t="shared" si="189"/>
        <v>1</v>
      </c>
      <c r="Q1442" s="9" t="str">
        <f t="shared" si="183"/>
        <v>publishing</v>
      </c>
      <c r="R1442" s="10" t="str">
        <f t="shared" si="184"/>
        <v>translations</v>
      </c>
      <c r="S1442" s="8">
        <f t="shared" si="185"/>
        <v>42486.540081018517</v>
      </c>
      <c r="T1442" s="8">
        <f t="shared" si="182"/>
        <v>42516.540081018517</v>
      </c>
      <c r="U1442" s="7">
        <f t="shared" si="186"/>
        <v>30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81"/>
        <v>1.1222222222222222</v>
      </c>
      <c r="P1443" s="7">
        <f t="shared" si="189"/>
        <v>673.33333333333337</v>
      </c>
      <c r="Q1443" s="9" t="str">
        <f t="shared" si="183"/>
        <v>publishing</v>
      </c>
      <c r="R1443" s="10" t="str">
        <f t="shared" si="184"/>
        <v>translations</v>
      </c>
      <c r="S1443" s="8">
        <f t="shared" si="185"/>
        <v>42198.557511574072</v>
      </c>
      <c r="T1443" s="8">
        <f t="shared" si="182"/>
        <v>42258.557511574072</v>
      </c>
      <c r="U1443" s="7">
        <f t="shared" si="186"/>
        <v>60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81"/>
        <v>0</v>
      </c>
      <c r="P1444" s="7">
        <f>IF(L1444&gt;0, E1444/L1444,0)</f>
        <v>0</v>
      </c>
      <c r="Q1444" s="9" t="str">
        <f t="shared" si="183"/>
        <v>publishing</v>
      </c>
      <c r="R1444" s="10" t="str">
        <f t="shared" si="184"/>
        <v>translations</v>
      </c>
      <c r="S1444" s="8">
        <f t="shared" si="185"/>
        <v>42485.437013888884</v>
      </c>
      <c r="T1444" s="8">
        <f t="shared" si="182"/>
        <v>42515.437013888884</v>
      </c>
      <c r="U1444" s="7">
        <f t="shared" si="186"/>
        <v>30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81"/>
        <v>0</v>
      </c>
      <c r="P1445" s="7">
        <f>IF(L1445&gt;0, E1445/L1445,0)</f>
        <v>0</v>
      </c>
      <c r="Q1445" s="9" t="str">
        <f t="shared" si="183"/>
        <v>publishing</v>
      </c>
      <c r="R1445" s="10" t="str">
        <f t="shared" si="184"/>
        <v>translations</v>
      </c>
      <c r="S1445" s="8">
        <f t="shared" si="185"/>
        <v>42707.71769675926</v>
      </c>
      <c r="T1445" s="8">
        <f t="shared" si="182"/>
        <v>42737.71769675926</v>
      </c>
      <c r="U1445" s="7">
        <f t="shared" si="186"/>
        <v>30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81"/>
        <v>0</v>
      </c>
      <c r="P1446" s="7">
        <f>IF(L1446&gt;0, E1446/L1446,0)</f>
        <v>0</v>
      </c>
      <c r="Q1446" s="9" t="str">
        <f t="shared" si="183"/>
        <v>publishing</v>
      </c>
      <c r="R1446" s="10" t="str">
        <f t="shared" si="184"/>
        <v>translations</v>
      </c>
      <c r="S1446" s="8">
        <f t="shared" si="185"/>
        <v>42199.665069444447</v>
      </c>
      <c r="T1446" s="8">
        <f t="shared" si="182"/>
        <v>42259.665069444447</v>
      </c>
      <c r="U1446" s="7">
        <f t="shared" si="186"/>
        <v>60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81"/>
        <v>0</v>
      </c>
      <c r="P1447" s="7">
        <f>IF(L1447&gt;0, E1447/L1447,0)</f>
        <v>0</v>
      </c>
      <c r="Q1447" s="9" t="str">
        <f t="shared" si="183"/>
        <v>publishing</v>
      </c>
      <c r="R1447" s="10" t="str">
        <f t="shared" si="184"/>
        <v>translations</v>
      </c>
      <c r="S1447" s="8">
        <f t="shared" si="185"/>
        <v>42139.333969907406</v>
      </c>
      <c r="T1447" s="8">
        <f t="shared" si="182"/>
        <v>42169.333969907406</v>
      </c>
      <c r="U1447" s="7">
        <f t="shared" si="186"/>
        <v>30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81"/>
        <v>0</v>
      </c>
      <c r="P1448" s="7">
        <f>IF(L1448&gt;0, E1448/L1448,0)</f>
        <v>0</v>
      </c>
      <c r="Q1448" s="9" t="str">
        <f t="shared" si="183"/>
        <v>publishing</v>
      </c>
      <c r="R1448" s="10" t="str">
        <f t="shared" si="184"/>
        <v>translations</v>
      </c>
      <c r="S1448" s="8">
        <f t="shared" si="185"/>
        <v>42461.239328703705</v>
      </c>
      <c r="T1448" s="8">
        <f t="shared" si="182"/>
        <v>42481.239328703705</v>
      </c>
      <c r="U1448" s="7">
        <f t="shared" si="186"/>
        <v>20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81"/>
        <v>1.4999999999999999E-2</v>
      </c>
      <c r="P1449" s="7">
        <f>E1449/L1449</f>
        <v>25</v>
      </c>
      <c r="Q1449" s="9" t="str">
        <f t="shared" si="183"/>
        <v>publishing</v>
      </c>
      <c r="R1449" s="10" t="str">
        <f t="shared" si="184"/>
        <v>translations</v>
      </c>
      <c r="S1449" s="8">
        <f t="shared" si="185"/>
        <v>42529.52238425926</v>
      </c>
      <c r="T1449" s="8">
        <f t="shared" si="182"/>
        <v>42559.52238425926</v>
      </c>
      <c r="U1449" s="7">
        <f t="shared" si="186"/>
        <v>30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81"/>
        <v>0</v>
      </c>
      <c r="P1450" s="7">
        <f>IF(L1450&gt;0, E1450/L1450,0)</f>
        <v>0</v>
      </c>
      <c r="Q1450" s="9" t="str">
        <f t="shared" si="183"/>
        <v>publishing</v>
      </c>
      <c r="R1450" s="10" t="str">
        <f t="shared" si="184"/>
        <v>translations</v>
      </c>
      <c r="S1450" s="8">
        <f t="shared" si="185"/>
        <v>42115.728217592587</v>
      </c>
      <c r="T1450" s="8">
        <f t="shared" si="182"/>
        <v>42146.017361111109</v>
      </c>
      <c r="U1450" s="7">
        <f t="shared" si="186"/>
        <v>30.289143518522906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81"/>
        <v>0</v>
      </c>
      <c r="P1451" s="7">
        <f>IF(L1451&gt;0, E1451/L1451,0)</f>
        <v>0</v>
      </c>
      <c r="Q1451" s="9" t="str">
        <f t="shared" si="183"/>
        <v>publishing</v>
      </c>
      <c r="R1451" s="10" t="str">
        <f t="shared" si="184"/>
        <v>translations</v>
      </c>
      <c r="S1451" s="8">
        <f t="shared" si="185"/>
        <v>42086.603067129625</v>
      </c>
      <c r="T1451" s="8">
        <f t="shared" si="182"/>
        <v>42134.603067129625</v>
      </c>
      <c r="U1451" s="7">
        <f t="shared" si="186"/>
        <v>48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81"/>
        <v>1E-3</v>
      </c>
      <c r="P1452" s="7">
        <f>E1452/L1452</f>
        <v>1</v>
      </c>
      <c r="Q1452" s="9" t="str">
        <f t="shared" si="183"/>
        <v>publishing</v>
      </c>
      <c r="R1452" s="10" t="str">
        <f t="shared" si="184"/>
        <v>translations</v>
      </c>
      <c r="S1452" s="8">
        <f t="shared" si="185"/>
        <v>42389.962928240733</v>
      </c>
      <c r="T1452" s="8">
        <f t="shared" si="182"/>
        <v>42419.962928240733</v>
      </c>
      <c r="U1452" s="7">
        <f t="shared" si="186"/>
        <v>30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81"/>
        <v>1.0554089709762533E-2</v>
      </c>
      <c r="P1453" s="7">
        <f>E1453/L1453</f>
        <v>1</v>
      </c>
      <c r="Q1453" s="9" t="str">
        <f t="shared" si="183"/>
        <v>publishing</v>
      </c>
      <c r="R1453" s="10" t="str">
        <f t="shared" si="184"/>
        <v>translations</v>
      </c>
      <c r="S1453" s="8">
        <f t="shared" si="185"/>
        <v>41931.75068287037</v>
      </c>
      <c r="T1453" s="8">
        <f t="shared" si="182"/>
        <v>41961.792349537034</v>
      </c>
      <c r="U1453" s="7">
        <f t="shared" si="186"/>
        <v>30.041666666664241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81"/>
        <v>0</v>
      </c>
      <c r="P1454" s="7">
        <f>IF(L1454&gt;0, E1454/L1454,0)</f>
        <v>0</v>
      </c>
      <c r="Q1454" s="9" t="str">
        <f t="shared" si="183"/>
        <v>publishing</v>
      </c>
      <c r="R1454" s="10" t="str">
        <f t="shared" si="184"/>
        <v>translations</v>
      </c>
      <c r="S1454" s="8">
        <f t="shared" si="185"/>
        <v>41818.494942129626</v>
      </c>
      <c r="T1454" s="8">
        <f t="shared" si="182"/>
        <v>41848.494942129626</v>
      </c>
      <c r="U1454" s="7">
        <f t="shared" si="186"/>
        <v>30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81"/>
        <v>0</v>
      </c>
      <c r="P1455" s="7">
        <f>IF(L1455&gt;0, E1455/L1455,0)</f>
        <v>0</v>
      </c>
      <c r="Q1455" s="9" t="str">
        <f t="shared" si="183"/>
        <v>publishing</v>
      </c>
      <c r="R1455" s="10" t="str">
        <f t="shared" si="184"/>
        <v>translations</v>
      </c>
      <c r="S1455" s="8">
        <f t="shared" si="185"/>
        <v>42795.487812499996</v>
      </c>
      <c r="T1455" s="8">
        <f t="shared" si="182"/>
        <v>42840.446145833332</v>
      </c>
      <c r="U1455" s="7">
        <f t="shared" si="186"/>
        <v>44.958333333335759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81"/>
        <v>0.8571428571428571</v>
      </c>
      <c r="P1456" s="7">
        <f>E1456/L1456</f>
        <v>15</v>
      </c>
      <c r="Q1456" s="9" t="str">
        <f t="shared" si="183"/>
        <v>publishing</v>
      </c>
      <c r="R1456" s="10" t="str">
        <f t="shared" si="184"/>
        <v>translations</v>
      </c>
      <c r="S1456" s="8">
        <f t="shared" si="185"/>
        <v>42463.658333333333</v>
      </c>
      <c r="T1456" s="8">
        <f t="shared" si="182"/>
        <v>42484.707638888889</v>
      </c>
      <c r="U1456" s="7">
        <f t="shared" si="186"/>
        <v>21.049305555556202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81"/>
        <v>10.5</v>
      </c>
      <c r="P1457" s="7">
        <f>E1457/L1457</f>
        <v>225</v>
      </c>
      <c r="Q1457" s="9" t="str">
        <f t="shared" si="183"/>
        <v>publishing</v>
      </c>
      <c r="R1457" s="10" t="str">
        <f t="shared" si="184"/>
        <v>translations</v>
      </c>
      <c r="S1457" s="8">
        <f t="shared" si="185"/>
        <v>41832.46435185185</v>
      </c>
      <c r="T1457" s="8">
        <f t="shared" si="182"/>
        <v>41887.360416666663</v>
      </c>
      <c r="U1457" s="7">
        <f t="shared" si="186"/>
        <v>54.896064814813144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81"/>
        <v>2.9</v>
      </c>
      <c r="P1458" s="7">
        <f>E1458/L1458</f>
        <v>48.333333333333336</v>
      </c>
      <c r="Q1458" s="9" t="str">
        <f t="shared" si="183"/>
        <v>publishing</v>
      </c>
      <c r="R1458" s="10" t="str">
        <f t="shared" si="184"/>
        <v>translations</v>
      </c>
      <c r="S1458" s="8">
        <f t="shared" si="185"/>
        <v>42708.460243055553</v>
      </c>
      <c r="T1458" s="8">
        <f t="shared" si="182"/>
        <v>42738.460243055553</v>
      </c>
      <c r="U1458" s="7">
        <f t="shared" si="186"/>
        <v>30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81"/>
        <v>0</v>
      </c>
      <c r="P1459" s="7">
        <f>IF(L1459&gt;0, E1459/L1459,0)</f>
        <v>0</v>
      </c>
      <c r="Q1459" s="9" t="str">
        <f t="shared" si="183"/>
        <v>publishing</v>
      </c>
      <c r="R1459" s="10" t="str">
        <f t="shared" si="184"/>
        <v>translations</v>
      </c>
      <c r="S1459" s="8">
        <f t="shared" si="185"/>
        <v>42289.688009259255</v>
      </c>
      <c r="T1459" s="8">
        <f t="shared" si="182"/>
        <v>42319.729675925926</v>
      </c>
      <c r="U1459" s="7">
        <f t="shared" si="186"/>
        <v>30.041666666671517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81"/>
        <v>0</v>
      </c>
      <c r="P1460" s="7">
        <f>IF(L1460&gt;0, E1460/L1460,0)</f>
        <v>0</v>
      </c>
      <c r="Q1460" s="9" t="str">
        <f t="shared" si="183"/>
        <v>publishing</v>
      </c>
      <c r="R1460" s="10" t="str">
        <f t="shared" si="184"/>
        <v>translations</v>
      </c>
      <c r="S1460" s="8">
        <f t="shared" si="185"/>
        <v>41831.49722222222</v>
      </c>
      <c r="T1460" s="8">
        <f t="shared" si="182"/>
        <v>41861.958333333328</v>
      </c>
      <c r="U1460" s="7">
        <f t="shared" si="186"/>
        <v>30.461111111108039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81"/>
        <v>0</v>
      </c>
      <c r="P1461" s="7">
        <f>IF(L1461&gt;0, E1461/L1461,0)</f>
        <v>0</v>
      </c>
      <c r="Q1461" s="9" t="str">
        <f t="shared" si="183"/>
        <v>publishing</v>
      </c>
      <c r="R1461" s="10" t="str">
        <f t="shared" si="184"/>
        <v>translations</v>
      </c>
      <c r="S1461" s="8">
        <f t="shared" si="185"/>
        <v>42311.996481481481</v>
      </c>
      <c r="T1461" s="8">
        <f t="shared" si="182"/>
        <v>42340.517361111109</v>
      </c>
      <c r="U1461" s="7">
        <f t="shared" si="186"/>
        <v>28.520879629628325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81"/>
        <v>0</v>
      </c>
      <c r="P1462" s="7">
        <f>IF(L1462&gt;0, E1462/L1462,0)</f>
        <v>0</v>
      </c>
      <c r="Q1462" s="9" t="str">
        <f t="shared" si="183"/>
        <v>publishing</v>
      </c>
      <c r="R1462" s="10" t="str">
        <f t="shared" si="184"/>
        <v>translations</v>
      </c>
      <c r="S1462" s="8">
        <f t="shared" si="185"/>
        <v>41915.688634259255</v>
      </c>
      <c r="T1462" s="8">
        <f t="shared" si="182"/>
        <v>41973.781249999993</v>
      </c>
      <c r="U1462" s="7">
        <f t="shared" si="186"/>
        <v>58.092615740737529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81"/>
        <v>101.24460000000001</v>
      </c>
      <c r="P1463" s="7">
        <f t="shared" ref="P1463:P1485" si="190">E1463/L1463</f>
        <v>44.66673529411765</v>
      </c>
      <c r="Q1463" s="9" t="str">
        <f t="shared" si="183"/>
        <v>publishing</v>
      </c>
      <c r="R1463" s="10" t="str">
        <f t="shared" si="184"/>
        <v>radio &amp; podcasts</v>
      </c>
      <c r="S1463" s="8">
        <f t="shared" si="185"/>
        <v>41899.436967592592</v>
      </c>
      <c r="T1463" s="8">
        <f t="shared" si="182"/>
        <v>41932.791666666664</v>
      </c>
      <c r="U1463" s="7">
        <f t="shared" si="186"/>
        <v>33.354699074072414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81"/>
        <v>108.5175</v>
      </c>
      <c r="P1464" s="7">
        <f t="shared" si="190"/>
        <v>28.937999999999999</v>
      </c>
      <c r="Q1464" s="9" t="str">
        <f t="shared" si="183"/>
        <v>publishing</v>
      </c>
      <c r="R1464" s="10" t="str">
        <f t="shared" si="184"/>
        <v>radio &amp; podcasts</v>
      </c>
      <c r="S1464" s="8">
        <f t="shared" si="185"/>
        <v>41344.454525462963</v>
      </c>
      <c r="T1464" s="8">
        <f t="shared" si="182"/>
        <v>41374.454525462963</v>
      </c>
      <c r="U1464" s="7">
        <f t="shared" si="186"/>
        <v>30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81"/>
        <v>147.66666666666666</v>
      </c>
      <c r="P1465" s="7">
        <f t="shared" si="190"/>
        <v>35.44</v>
      </c>
      <c r="Q1465" s="9" t="str">
        <f t="shared" si="183"/>
        <v>publishing</v>
      </c>
      <c r="R1465" s="10" t="str">
        <f t="shared" si="184"/>
        <v>radio &amp; podcasts</v>
      </c>
      <c r="S1465" s="8">
        <f t="shared" si="185"/>
        <v>41326.702986111108</v>
      </c>
      <c r="T1465" s="8">
        <f t="shared" si="182"/>
        <v>41371.661319444444</v>
      </c>
      <c r="U1465" s="7">
        <f t="shared" si="186"/>
        <v>44.958333333335759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81"/>
        <v>163.19999999999999</v>
      </c>
      <c r="P1466" s="7">
        <f t="shared" si="190"/>
        <v>34.871794871794869</v>
      </c>
      <c r="Q1466" s="9" t="str">
        <f t="shared" si="183"/>
        <v>publishing</v>
      </c>
      <c r="R1466" s="10" t="str">
        <f t="shared" si="184"/>
        <v>radio &amp; podcasts</v>
      </c>
      <c r="S1466" s="8">
        <f t="shared" si="185"/>
        <v>41291.453217592592</v>
      </c>
      <c r="T1466" s="8">
        <f t="shared" si="182"/>
        <v>41321.453217592592</v>
      </c>
      <c r="U1466" s="7">
        <f t="shared" si="186"/>
        <v>30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81"/>
        <v>456.41449999999998</v>
      </c>
      <c r="P1467" s="7">
        <f t="shared" si="190"/>
        <v>52.622732513451197</v>
      </c>
      <c r="Q1467" s="9" t="str">
        <f t="shared" si="183"/>
        <v>publishing</v>
      </c>
      <c r="R1467" s="10" t="str">
        <f t="shared" si="184"/>
        <v>radio &amp; podcasts</v>
      </c>
      <c r="S1467" s="8">
        <f t="shared" si="185"/>
        <v>40959.526064814811</v>
      </c>
      <c r="T1467" s="8">
        <f t="shared" si="182"/>
        <v>40989.916666666664</v>
      </c>
      <c r="U1467" s="7">
        <f t="shared" si="186"/>
        <v>30.390601851853717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81"/>
        <v>107.8773125</v>
      </c>
      <c r="P1468" s="7">
        <f t="shared" si="190"/>
        <v>69.598266129032254</v>
      </c>
      <c r="Q1468" s="9" t="str">
        <f t="shared" si="183"/>
        <v>publishing</v>
      </c>
      <c r="R1468" s="10" t="str">
        <f t="shared" si="184"/>
        <v>radio &amp; podcasts</v>
      </c>
      <c r="S1468" s="8">
        <f t="shared" si="185"/>
        <v>42339.963726851849</v>
      </c>
      <c r="T1468" s="8">
        <f t="shared" si="182"/>
        <v>42380.999999999993</v>
      </c>
      <c r="U1468" s="7">
        <f t="shared" si="186"/>
        <v>41.036273148143664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81"/>
        <v>115.08</v>
      </c>
      <c r="P1469" s="7">
        <f t="shared" si="190"/>
        <v>76.72</v>
      </c>
      <c r="Q1469" s="9" t="str">
        <f t="shared" si="183"/>
        <v>publishing</v>
      </c>
      <c r="R1469" s="10" t="str">
        <f t="shared" si="184"/>
        <v>radio &amp; podcasts</v>
      </c>
      <c r="S1469" s="8">
        <f t="shared" si="185"/>
        <v>40933.593576388885</v>
      </c>
      <c r="T1469" s="8">
        <f t="shared" si="182"/>
        <v>40993.55190972222</v>
      </c>
      <c r="U1469" s="7">
        <f t="shared" si="186"/>
        <v>59.958333333335759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81"/>
        <v>102.36842105263158</v>
      </c>
      <c r="P1470" s="7">
        <f t="shared" si="190"/>
        <v>33.191126279863482</v>
      </c>
      <c r="Q1470" s="9" t="str">
        <f t="shared" si="183"/>
        <v>publishing</v>
      </c>
      <c r="R1470" s="10" t="str">
        <f t="shared" si="184"/>
        <v>radio &amp; podcasts</v>
      </c>
      <c r="S1470" s="8">
        <f t="shared" si="185"/>
        <v>40645.806122685179</v>
      </c>
      <c r="T1470" s="8">
        <f t="shared" si="182"/>
        <v>40705.806122685179</v>
      </c>
      <c r="U1470" s="7">
        <f t="shared" si="186"/>
        <v>60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81"/>
        <v>108.42485875706215</v>
      </c>
      <c r="P1471" s="7">
        <f t="shared" si="190"/>
        <v>149.46417445482865</v>
      </c>
      <c r="Q1471" s="9" t="str">
        <f t="shared" si="183"/>
        <v>publishing</v>
      </c>
      <c r="R1471" s="10" t="str">
        <f t="shared" si="184"/>
        <v>radio &amp; podcasts</v>
      </c>
      <c r="S1471" s="8">
        <f t="shared" si="185"/>
        <v>41290.390150462961</v>
      </c>
      <c r="T1471" s="8">
        <f t="shared" si="182"/>
        <v>41320.390150462961</v>
      </c>
      <c r="U1471" s="7">
        <f t="shared" si="186"/>
        <v>30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81"/>
        <v>125.13333333333334</v>
      </c>
      <c r="P1472" s="7">
        <f t="shared" si="190"/>
        <v>23.172839506172838</v>
      </c>
      <c r="Q1472" s="9" t="str">
        <f t="shared" si="183"/>
        <v>publishing</v>
      </c>
      <c r="R1472" s="10" t="str">
        <f t="shared" si="184"/>
        <v>radio &amp; podcasts</v>
      </c>
      <c r="S1472" s="8">
        <f t="shared" si="185"/>
        <v>41250.618784722217</v>
      </c>
      <c r="T1472" s="8">
        <f t="shared" si="182"/>
        <v>41271.618784722217</v>
      </c>
      <c r="U1472" s="7">
        <f t="shared" si="186"/>
        <v>21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81"/>
        <v>103.840625</v>
      </c>
      <c r="P1473" s="7">
        <f t="shared" si="190"/>
        <v>96.877551020408163</v>
      </c>
      <c r="Q1473" s="9" t="str">
        <f t="shared" si="183"/>
        <v>publishing</v>
      </c>
      <c r="R1473" s="10" t="str">
        <f t="shared" si="184"/>
        <v>radio &amp; podcasts</v>
      </c>
      <c r="S1473" s="8">
        <f t="shared" si="185"/>
        <v>42073.749236111107</v>
      </c>
      <c r="T1473" s="8">
        <f t="shared" si="182"/>
        <v>42103.749236111107</v>
      </c>
      <c r="U1473" s="7">
        <f t="shared" si="186"/>
        <v>30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191">E1474*100/D1474</f>
        <v>138.70400000000001</v>
      </c>
      <c r="P1474" s="7">
        <f t="shared" si="190"/>
        <v>103.20238095238095</v>
      </c>
      <c r="Q1474" s="9" t="str">
        <f t="shared" si="183"/>
        <v>publishing</v>
      </c>
      <c r="R1474" s="10" t="str">
        <f t="shared" si="184"/>
        <v>radio &amp; podcasts</v>
      </c>
      <c r="S1474" s="8">
        <f t="shared" si="185"/>
        <v>41533.33452546296</v>
      </c>
      <c r="T1474" s="8">
        <f t="shared" ref="T1474:T1537" si="192">(I1474/86400)+25569+(-5/24)</f>
        <v>41563.33452546296</v>
      </c>
      <c r="U1474" s="7">
        <f t="shared" si="186"/>
        <v>30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191"/>
        <v>120.51600000000001</v>
      </c>
      <c r="P1475" s="7">
        <f t="shared" si="190"/>
        <v>38.462553191489363</v>
      </c>
      <c r="Q1475" s="9" t="str">
        <f t="shared" ref="Q1475:Q1538" si="193">LEFT(N1475, SEARCH("/",N1475,1)-1)</f>
        <v>publishing</v>
      </c>
      <c r="R1475" s="10" t="str">
        <f t="shared" ref="R1475:R1538" si="194">RIGHT(N1475,LEN(N1475)-FIND("/",N1475))</f>
        <v>radio &amp; podcasts</v>
      </c>
      <c r="S1475" s="8">
        <f t="shared" ref="S1475:S1538" si="195">(J1475/86400)+25569+(-5/24)</f>
        <v>40939.771284722221</v>
      </c>
      <c r="T1475" s="8">
        <f t="shared" si="192"/>
        <v>40969.771284722221</v>
      </c>
      <c r="U1475" s="7">
        <f t="shared" ref="U1475:U1538" si="196">T1475-S1475</f>
        <v>30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91"/>
        <v>112.26666666666667</v>
      </c>
      <c r="P1476" s="7">
        <f t="shared" si="190"/>
        <v>44.315789473684212</v>
      </c>
      <c r="Q1476" s="9" t="str">
        <f t="shared" si="193"/>
        <v>publishing</v>
      </c>
      <c r="R1476" s="10" t="str">
        <f t="shared" si="194"/>
        <v>radio &amp; podcasts</v>
      </c>
      <c r="S1476" s="8">
        <f t="shared" si="195"/>
        <v>41500.519583333335</v>
      </c>
      <c r="T1476" s="8">
        <f t="shared" si="192"/>
        <v>41530.519583333335</v>
      </c>
      <c r="U1476" s="7">
        <f t="shared" si="196"/>
        <v>30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91"/>
        <v>188.66966666666667</v>
      </c>
      <c r="P1477" s="7">
        <f t="shared" si="190"/>
        <v>64.173356009070289</v>
      </c>
      <c r="Q1477" s="9" t="str">
        <f t="shared" si="193"/>
        <v>publishing</v>
      </c>
      <c r="R1477" s="10" t="str">
        <f t="shared" si="194"/>
        <v>radio &amp; podcasts</v>
      </c>
      <c r="S1477" s="8">
        <f t="shared" si="195"/>
        <v>41960.514618055553</v>
      </c>
      <c r="T1477" s="8">
        <f t="shared" si="192"/>
        <v>41992.999305555553</v>
      </c>
      <c r="U1477" s="7">
        <f t="shared" si="196"/>
        <v>32.484687500000291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91"/>
        <v>661.55466666666666</v>
      </c>
      <c r="P1478" s="7">
        <f t="shared" si="190"/>
        <v>43.333275109170302</v>
      </c>
      <c r="Q1478" s="9" t="str">
        <f t="shared" si="193"/>
        <v>publishing</v>
      </c>
      <c r="R1478" s="10" t="str">
        <f t="shared" si="194"/>
        <v>radio &amp; podcasts</v>
      </c>
      <c r="S1478" s="8">
        <f t="shared" si="195"/>
        <v>40765.833587962959</v>
      </c>
      <c r="T1478" s="8">
        <f t="shared" si="192"/>
        <v>40795.833587962959</v>
      </c>
      <c r="U1478" s="7">
        <f t="shared" si="196"/>
        <v>30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91"/>
        <v>111.31</v>
      </c>
      <c r="P1479" s="7">
        <f t="shared" si="190"/>
        <v>90.495934959349597</v>
      </c>
      <c r="Q1479" s="9" t="str">
        <f t="shared" si="193"/>
        <v>publishing</v>
      </c>
      <c r="R1479" s="10" t="str">
        <f t="shared" si="194"/>
        <v>radio &amp; podcasts</v>
      </c>
      <c r="S1479" s="8">
        <f t="shared" si="195"/>
        <v>40840.407453703701</v>
      </c>
      <c r="T1479" s="8">
        <f t="shared" si="192"/>
        <v>40899.916666666664</v>
      </c>
      <c r="U1479" s="7">
        <f t="shared" si="196"/>
        <v>59.50921296296292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91"/>
        <v>1181.6142199999999</v>
      </c>
      <c r="P1480" s="7">
        <f t="shared" si="190"/>
        <v>29.187190495010373</v>
      </c>
      <c r="Q1480" s="9" t="str">
        <f t="shared" si="193"/>
        <v>publishing</v>
      </c>
      <c r="R1480" s="10" t="str">
        <f t="shared" si="194"/>
        <v>radio &amp; podcasts</v>
      </c>
      <c r="S1480" s="8">
        <f t="shared" si="195"/>
        <v>41394.663344907407</v>
      </c>
      <c r="T1480" s="8">
        <f t="shared" si="192"/>
        <v>41408.663344907407</v>
      </c>
      <c r="U1480" s="7">
        <f t="shared" si="196"/>
        <v>14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91"/>
        <v>137.375</v>
      </c>
      <c r="P1481" s="7">
        <f t="shared" si="190"/>
        <v>30.95774647887324</v>
      </c>
      <c r="Q1481" s="9" t="str">
        <f t="shared" si="193"/>
        <v>publishing</v>
      </c>
      <c r="R1481" s="10" t="str">
        <f t="shared" si="194"/>
        <v>radio &amp; podcasts</v>
      </c>
      <c r="S1481" s="8">
        <f t="shared" si="195"/>
        <v>41754.536909722221</v>
      </c>
      <c r="T1481" s="8">
        <f t="shared" si="192"/>
        <v>41768.957638888889</v>
      </c>
      <c r="U1481" s="7">
        <f t="shared" si="196"/>
        <v>14.420729166668025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91"/>
        <v>117.04040000000001</v>
      </c>
      <c r="P1482" s="7">
        <f t="shared" si="190"/>
        <v>92.157795275590544</v>
      </c>
      <c r="Q1482" s="9" t="str">
        <f t="shared" si="193"/>
        <v>publishing</v>
      </c>
      <c r="R1482" s="10" t="str">
        <f t="shared" si="194"/>
        <v>radio &amp; podcasts</v>
      </c>
      <c r="S1482" s="8">
        <f t="shared" si="195"/>
        <v>41464.725682870368</v>
      </c>
      <c r="T1482" s="8">
        <f t="shared" si="192"/>
        <v>41481.5</v>
      </c>
      <c r="U1482" s="7">
        <f t="shared" si="196"/>
        <v>16.774317129631527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91"/>
        <v>2.1</v>
      </c>
      <c r="P1483" s="7">
        <f t="shared" si="190"/>
        <v>17.5</v>
      </c>
      <c r="Q1483" s="9" t="str">
        <f t="shared" si="193"/>
        <v>publishing</v>
      </c>
      <c r="R1483" s="10" t="str">
        <f t="shared" si="194"/>
        <v>fiction</v>
      </c>
      <c r="S1483" s="8">
        <f t="shared" si="195"/>
        <v>41550.714641203704</v>
      </c>
      <c r="T1483" s="8">
        <f t="shared" si="192"/>
        <v>41580.714641203704</v>
      </c>
      <c r="U1483" s="7">
        <f t="shared" si="196"/>
        <v>30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91"/>
        <v>0.1</v>
      </c>
      <c r="P1484" s="7">
        <f t="shared" si="190"/>
        <v>5</v>
      </c>
      <c r="Q1484" s="9" t="str">
        <f t="shared" si="193"/>
        <v>publishing</v>
      </c>
      <c r="R1484" s="10" t="str">
        <f t="shared" si="194"/>
        <v>fiction</v>
      </c>
      <c r="S1484" s="8">
        <f t="shared" si="195"/>
        <v>41136.649722222217</v>
      </c>
      <c r="T1484" s="8">
        <f t="shared" si="192"/>
        <v>41159.118750000001</v>
      </c>
      <c r="U1484" s="7">
        <f t="shared" si="196"/>
        <v>22.469027777784504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91"/>
        <v>0.7142857142857143</v>
      </c>
      <c r="P1485" s="7">
        <f t="shared" si="190"/>
        <v>25</v>
      </c>
      <c r="Q1485" s="9" t="str">
        <f t="shared" si="193"/>
        <v>publishing</v>
      </c>
      <c r="R1485" s="10" t="str">
        <f t="shared" si="194"/>
        <v>fiction</v>
      </c>
      <c r="S1485" s="8">
        <f t="shared" si="195"/>
        <v>42547.984664351847</v>
      </c>
      <c r="T1485" s="8">
        <f t="shared" si="192"/>
        <v>42572.984664351847</v>
      </c>
      <c r="U1485" s="7">
        <f t="shared" si="196"/>
        <v>25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91"/>
        <v>0</v>
      </c>
      <c r="P1486" s="7">
        <f>IF(L1486&gt;0, E1486/L1486,0)</f>
        <v>0</v>
      </c>
      <c r="Q1486" s="9" t="str">
        <f t="shared" si="193"/>
        <v>publishing</v>
      </c>
      <c r="R1486" s="10" t="str">
        <f t="shared" si="194"/>
        <v>fiction</v>
      </c>
      <c r="S1486" s="8">
        <f t="shared" si="195"/>
        <v>41052.992627314808</v>
      </c>
      <c r="T1486" s="8">
        <f t="shared" si="192"/>
        <v>41111.410416666666</v>
      </c>
      <c r="U1486" s="7">
        <f t="shared" si="196"/>
        <v>58.417789351857209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91"/>
        <v>2.2388059701492535</v>
      </c>
      <c r="P1487" s="7">
        <f>E1487/L1487</f>
        <v>50</v>
      </c>
      <c r="Q1487" s="9" t="str">
        <f t="shared" si="193"/>
        <v>publishing</v>
      </c>
      <c r="R1487" s="10" t="str">
        <f t="shared" si="194"/>
        <v>fiction</v>
      </c>
      <c r="S1487" s="8">
        <f t="shared" si="195"/>
        <v>42130.587650462963</v>
      </c>
      <c r="T1487" s="8">
        <f t="shared" si="192"/>
        <v>42175.587650462963</v>
      </c>
      <c r="U1487" s="7">
        <f t="shared" si="196"/>
        <v>45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91"/>
        <v>0.24</v>
      </c>
      <c r="P1488" s="7">
        <f>E1488/L1488</f>
        <v>16</v>
      </c>
      <c r="Q1488" s="9" t="str">
        <f t="shared" si="193"/>
        <v>publishing</v>
      </c>
      <c r="R1488" s="10" t="str">
        <f t="shared" si="194"/>
        <v>fiction</v>
      </c>
      <c r="S1488" s="8">
        <f t="shared" si="195"/>
        <v>42031.960196759253</v>
      </c>
      <c r="T1488" s="8">
        <f t="shared" si="192"/>
        <v>42061.960196759253</v>
      </c>
      <c r="U1488" s="7">
        <f t="shared" si="196"/>
        <v>30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91"/>
        <v>0</v>
      </c>
      <c r="P1489" s="7">
        <f>IF(L1489&gt;0, E1489/L1489,0)</f>
        <v>0</v>
      </c>
      <c r="Q1489" s="9" t="str">
        <f t="shared" si="193"/>
        <v>publishing</v>
      </c>
      <c r="R1489" s="10" t="str">
        <f t="shared" si="194"/>
        <v>fiction</v>
      </c>
      <c r="S1489" s="8">
        <f t="shared" si="195"/>
        <v>42554.709155092591</v>
      </c>
      <c r="T1489" s="8">
        <f t="shared" si="192"/>
        <v>42584.709155092591</v>
      </c>
      <c r="U1489" s="7">
        <f t="shared" si="196"/>
        <v>30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91"/>
        <v>2.4</v>
      </c>
      <c r="P1490" s="7">
        <f>E1490/L1490</f>
        <v>60</v>
      </c>
      <c r="Q1490" s="9" t="str">
        <f t="shared" si="193"/>
        <v>publishing</v>
      </c>
      <c r="R1490" s="10" t="str">
        <f t="shared" si="194"/>
        <v>fiction</v>
      </c>
      <c r="S1490" s="8">
        <f t="shared" si="195"/>
        <v>41614.354861111111</v>
      </c>
      <c r="T1490" s="8">
        <f t="shared" si="192"/>
        <v>41644.354861111111</v>
      </c>
      <c r="U1490" s="7">
        <f t="shared" si="196"/>
        <v>30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91"/>
        <v>0</v>
      </c>
      <c r="P1491" s="7">
        <f>IF(L1491&gt;0, E1491/L1491,0)</f>
        <v>0</v>
      </c>
      <c r="Q1491" s="9" t="str">
        <f t="shared" si="193"/>
        <v>publishing</v>
      </c>
      <c r="R1491" s="10" t="str">
        <f t="shared" si="194"/>
        <v>fiction</v>
      </c>
      <c r="S1491" s="8">
        <f t="shared" si="195"/>
        <v>41198.403379629628</v>
      </c>
      <c r="T1491" s="8">
        <f t="shared" si="192"/>
        <v>41228.445046296292</v>
      </c>
      <c r="U1491" s="7">
        <f t="shared" si="196"/>
        <v>30.041666666664241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91"/>
        <v>30.862068965517242</v>
      </c>
      <c r="P1492" s="7">
        <f>E1492/L1492</f>
        <v>47.10526315789474</v>
      </c>
      <c r="Q1492" s="9" t="str">
        <f t="shared" si="193"/>
        <v>publishing</v>
      </c>
      <c r="R1492" s="10" t="str">
        <f t="shared" si="194"/>
        <v>fiction</v>
      </c>
      <c r="S1492" s="8">
        <f t="shared" si="195"/>
        <v>41520.352708333332</v>
      </c>
      <c r="T1492" s="8">
        <f t="shared" si="192"/>
        <v>41549.352708333332</v>
      </c>
      <c r="U1492" s="7">
        <f t="shared" si="196"/>
        <v>29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91"/>
        <v>8.3333333333333339</v>
      </c>
      <c r="P1493" s="7">
        <f>E1493/L1493</f>
        <v>100</v>
      </c>
      <c r="Q1493" s="9" t="str">
        <f t="shared" si="193"/>
        <v>publishing</v>
      </c>
      <c r="R1493" s="10" t="str">
        <f t="shared" si="194"/>
        <v>fiction</v>
      </c>
      <c r="S1493" s="8">
        <f t="shared" si="195"/>
        <v>41991.505127314813</v>
      </c>
      <c r="T1493" s="8">
        <f t="shared" si="192"/>
        <v>42050.443055555552</v>
      </c>
      <c r="U1493" s="7">
        <f t="shared" si="196"/>
        <v>58.937928240738984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91"/>
        <v>0.75</v>
      </c>
      <c r="P1494" s="7">
        <f>E1494/L1494</f>
        <v>15</v>
      </c>
      <c r="Q1494" s="9" t="str">
        <f t="shared" si="193"/>
        <v>publishing</v>
      </c>
      <c r="R1494" s="10" t="str">
        <f t="shared" si="194"/>
        <v>fiction</v>
      </c>
      <c r="S1494" s="8">
        <f t="shared" si="195"/>
        <v>40682.676458333335</v>
      </c>
      <c r="T1494" s="8">
        <f t="shared" si="192"/>
        <v>40712.676458333335</v>
      </c>
      <c r="U1494" s="7">
        <f t="shared" si="196"/>
        <v>30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91"/>
        <v>0</v>
      </c>
      <c r="P1495" s="7">
        <f>IF(L1495&gt;0, E1495/L1495,0)</f>
        <v>0</v>
      </c>
      <c r="Q1495" s="9" t="str">
        <f t="shared" si="193"/>
        <v>publishing</v>
      </c>
      <c r="R1495" s="10" t="str">
        <f t="shared" si="194"/>
        <v>fiction</v>
      </c>
      <c r="S1495" s="8">
        <f t="shared" si="195"/>
        <v>41411.658275462956</v>
      </c>
      <c r="T1495" s="8">
        <f t="shared" si="192"/>
        <v>41441.658275462956</v>
      </c>
      <c r="U1495" s="7">
        <f t="shared" si="196"/>
        <v>30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91"/>
        <v>8.9</v>
      </c>
      <c r="P1496" s="7">
        <f>E1496/L1496</f>
        <v>40.454545454545453</v>
      </c>
      <c r="Q1496" s="9" t="str">
        <f t="shared" si="193"/>
        <v>publishing</v>
      </c>
      <c r="R1496" s="10" t="str">
        <f t="shared" si="194"/>
        <v>fiction</v>
      </c>
      <c r="S1496" s="8">
        <f t="shared" si="195"/>
        <v>42067.514039351845</v>
      </c>
      <c r="T1496" s="8">
        <f t="shared" si="192"/>
        <v>42097.443055555552</v>
      </c>
      <c r="U1496" s="7">
        <f t="shared" si="196"/>
        <v>29.929016203706851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91"/>
        <v>0</v>
      </c>
      <c r="P1497" s="7">
        <f>IF(L1497&gt;0, E1497/L1497,0)</f>
        <v>0</v>
      </c>
      <c r="Q1497" s="9" t="str">
        <f t="shared" si="193"/>
        <v>publishing</v>
      </c>
      <c r="R1497" s="10" t="str">
        <f t="shared" si="194"/>
        <v>fiction</v>
      </c>
      <c r="S1497" s="8">
        <f t="shared" si="195"/>
        <v>40752.581377314811</v>
      </c>
      <c r="T1497" s="8">
        <f t="shared" si="192"/>
        <v>40782.581377314811</v>
      </c>
      <c r="U1497" s="7">
        <f t="shared" si="196"/>
        <v>30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91"/>
        <v>0</v>
      </c>
      <c r="P1498" s="7">
        <f>IF(L1498&gt;0, E1498/L1498,0)</f>
        <v>0</v>
      </c>
      <c r="Q1498" s="9" t="str">
        <f t="shared" si="193"/>
        <v>publishing</v>
      </c>
      <c r="R1498" s="10" t="str">
        <f t="shared" si="194"/>
        <v>fiction</v>
      </c>
      <c r="S1498" s="8">
        <f t="shared" si="195"/>
        <v>41838.266886574071</v>
      </c>
      <c r="T1498" s="8">
        <f t="shared" si="192"/>
        <v>41898.266886574071</v>
      </c>
      <c r="U1498" s="7">
        <f t="shared" si="196"/>
        <v>60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91"/>
        <v>6.6666666666666671E-3</v>
      </c>
      <c r="P1499" s="7">
        <f t="shared" ref="P1499:P1545" si="197">E1499/L1499</f>
        <v>1</v>
      </c>
      <c r="Q1499" s="9" t="str">
        <f t="shared" si="193"/>
        <v>publishing</v>
      </c>
      <c r="R1499" s="10" t="str">
        <f t="shared" si="194"/>
        <v>fiction</v>
      </c>
      <c r="S1499" s="8">
        <f t="shared" si="195"/>
        <v>41444.434282407405</v>
      </c>
      <c r="T1499" s="8">
        <f t="shared" si="192"/>
        <v>41486.613194444442</v>
      </c>
      <c r="U1499" s="7">
        <f t="shared" si="196"/>
        <v>42.178912037037662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91"/>
        <v>1.9</v>
      </c>
      <c r="P1500" s="7">
        <f t="shared" si="197"/>
        <v>19</v>
      </c>
      <c r="Q1500" s="9" t="str">
        <f t="shared" si="193"/>
        <v>publishing</v>
      </c>
      <c r="R1500" s="10" t="str">
        <f t="shared" si="194"/>
        <v>fiction</v>
      </c>
      <c r="S1500" s="8">
        <f t="shared" si="195"/>
        <v>41840.775208333333</v>
      </c>
      <c r="T1500" s="8">
        <f t="shared" si="192"/>
        <v>41885.775208333333</v>
      </c>
      <c r="U1500" s="7">
        <f t="shared" si="196"/>
        <v>45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91"/>
        <v>0.25</v>
      </c>
      <c r="P1501" s="7">
        <f t="shared" si="197"/>
        <v>5</v>
      </c>
      <c r="Q1501" s="9" t="str">
        <f t="shared" si="193"/>
        <v>publishing</v>
      </c>
      <c r="R1501" s="10" t="str">
        <f t="shared" si="194"/>
        <v>fiction</v>
      </c>
      <c r="S1501" s="8">
        <f t="shared" si="195"/>
        <v>42526.798993055556</v>
      </c>
      <c r="T1501" s="8">
        <f t="shared" si="192"/>
        <v>42586.798993055556</v>
      </c>
      <c r="U1501" s="7">
        <f t="shared" si="196"/>
        <v>60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91"/>
        <v>25.035714285714285</v>
      </c>
      <c r="P1502" s="7">
        <f t="shared" si="197"/>
        <v>46.733333333333334</v>
      </c>
      <c r="Q1502" s="9" t="str">
        <f t="shared" si="193"/>
        <v>publishing</v>
      </c>
      <c r="R1502" s="10" t="str">
        <f t="shared" si="194"/>
        <v>fiction</v>
      </c>
      <c r="S1502" s="8">
        <f t="shared" si="195"/>
        <v>41365.69626157407</v>
      </c>
      <c r="T1502" s="8">
        <f t="shared" si="192"/>
        <v>41395.69626157407</v>
      </c>
      <c r="U1502" s="7">
        <f t="shared" si="196"/>
        <v>30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91"/>
        <v>166.33076923076922</v>
      </c>
      <c r="P1503" s="7">
        <f t="shared" si="197"/>
        <v>97.731073446327684</v>
      </c>
      <c r="Q1503" s="9" t="str">
        <f t="shared" si="193"/>
        <v>photography</v>
      </c>
      <c r="R1503" s="10" t="str">
        <f t="shared" si="194"/>
        <v>photobooks</v>
      </c>
      <c r="S1503" s="8">
        <f t="shared" si="195"/>
        <v>42163.3752662037</v>
      </c>
      <c r="T1503" s="8">
        <f t="shared" si="192"/>
        <v>42193.3752662037</v>
      </c>
      <c r="U1503" s="7">
        <f t="shared" si="196"/>
        <v>30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91"/>
        <v>101.44545454545455</v>
      </c>
      <c r="P1504" s="7">
        <f t="shared" si="197"/>
        <v>67.835866261398181</v>
      </c>
      <c r="Q1504" s="9" t="str">
        <f t="shared" si="193"/>
        <v>photography</v>
      </c>
      <c r="R1504" s="10" t="str">
        <f t="shared" si="194"/>
        <v>photobooks</v>
      </c>
      <c r="S1504" s="8">
        <f t="shared" si="195"/>
        <v>42426.33425925926</v>
      </c>
      <c r="T1504" s="8">
        <f t="shared" si="192"/>
        <v>42454.708333333336</v>
      </c>
      <c r="U1504" s="7">
        <f t="shared" si="196"/>
        <v>28.374074074075907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91"/>
        <v>107.89146666666667</v>
      </c>
      <c r="P1505" s="7">
        <f t="shared" si="197"/>
        <v>56.98492957746479</v>
      </c>
      <c r="Q1505" s="9" t="str">
        <f t="shared" si="193"/>
        <v>photography</v>
      </c>
      <c r="R1505" s="10" t="str">
        <f t="shared" si="194"/>
        <v>photobooks</v>
      </c>
      <c r="S1505" s="8">
        <f t="shared" si="195"/>
        <v>42606.13890046296</v>
      </c>
      <c r="T1505" s="8">
        <f t="shared" si="192"/>
        <v>42666.13890046296</v>
      </c>
      <c r="U1505" s="7">
        <f t="shared" si="196"/>
        <v>60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91"/>
        <v>277.93846153846152</v>
      </c>
      <c r="P1506" s="7">
        <f t="shared" si="197"/>
        <v>67.159851301115239</v>
      </c>
      <c r="Q1506" s="9" t="str">
        <f t="shared" si="193"/>
        <v>photography</v>
      </c>
      <c r="R1506" s="10" t="str">
        <f t="shared" si="194"/>
        <v>photobooks</v>
      </c>
      <c r="S1506" s="8">
        <f t="shared" si="195"/>
        <v>41772.44935185185</v>
      </c>
      <c r="T1506" s="8">
        <f t="shared" si="192"/>
        <v>41800.147916666661</v>
      </c>
      <c r="U1506" s="7">
        <f t="shared" si="196"/>
        <v>27.698564814811107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91"/>
        <v>103.58125</v>
      </c>
      <c r="P1507" s="7">
        <f t="shared" si="197"/>
        <v>48.037681159420288</v>
      </c>
      <c r="Q1507" s="9" t="str">
        <f t="shared" si="193"/>
        <v>photography</v>
      </c>
      <c r="R1507" s="10" t="str">
        <f t="shared" si="194"/>
        <v>photobooks</v>
      </c>
      <c r="S1507" s="8">
        <f t="shared" si="195"/>
        <v>42414.234988425924</v>
      </c>
      <c r="T1507" s="8">
        <f t="shared" si="192"/>
        <v>42451.625694444439</v>
      </c>
      <c r="U1507" s="7">
        <f t="shared" si="196"/>
        <v>37.39070601851563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91"/>
        <v>111.4</v>
      </c>
      <c r="P1508" s="7">
        <f t="shared" si="197"/>
        <v>38.860465116279073</v>
      </c>
      <c r="Q1508" s="9" t="str">
        <f t="shared" si="193"/>
        <v>photography</v>
      </c>
      <c r="R1508" s="10" t="str">
        <f t="shared" si="194"/>
        <v>photobooks</v>
      </c>
      <c r="S1508" s="8">
        <f t="shared" si="195"/>
        <v>41814.577592592592</v>
      </c>
      <c r="T1508" s="8">
        <f t="shared" si="192"/>
        <v>41844.577592592592</v>
      </c>
      <c r="U1508" s="7">
        <f t="shared" si="196"/>
        <v>30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91"/>
        <v>215</v>
      </c>
      <c r="P1509" s="7">
        <f t="shared" si="197"/>
        <v>78.181818181818187</v>
      </c>
      <c r="Q1509" s="9" t="str">
        <f t="shared" si="193"/>
        <v>photography</v>
      </c>
      <c r="R1509" s="10" t="str">
        <f t="shared" si="194"/>
        <v>photobooks</v>
      </c>
      <c r="S1509" s="8">
        <f t="shared" si="195"/>
        <v>40254.242002314808</v>
      </c>
      <c r="T1509" s="8">
        <f t="shared" si="192"/>
        <v>40313.131944444445</v>
      </c>
      <c r="U1509" s="7">
        <f t="shared" si="196"/>
        <v>58.889942129637348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91"/>
        <v>110.76216216216216</v>
      </c>
      <c r="P1510" s="7">
        <f t="shared" si="197"/>
        <v>97.113744075829388</v>
      </c>
      <c r="Q1510" s="9" t="str">
        <f t="shared" si="193"/>
        <v>photography</v>
      </c>
      <c r="R1510" s="10" t="str">
        <f t="shared" si="194"/>
        <v>photobooks</v>
      </c>
      <c r="S1510" s="8">
        <f t="shared" si="195"/>
        <v>41786.406030092592</v>
      </c>
      <c r="T1510" s="8">
        <f t="shared" si="192"/>
        <v>41817.406030092592</v>
      </c>
      <c r="U1510" s="7">
        <f t="shared" si="196"/>
        <v>31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91"/>
        <v>123.64125714285714</v>
      </c>
      <c r="P1511" s="7">
        <f t="shared" si="197"/>
        <v>110.39397959183674</v>
      </c>
      <c r="Q1511" s="9" t="str">
        <f t="shared" si="193"/>
        <v>photography</v>
      </c>
      <c r="R1511" s="10" t="str">
        <f t="shared" si="194"/>
        <v>photobooks</v>
      </c>
      <c r="S1511" s="8">
        <f t="shared" si="195"/>
        <v>42751.325057870366</v>
      </c>
      <c r="T1511" s="8">
        <f t="shared" si="192"/>
        <v>42780.749305555553</v>
      </c>
      <c r="U1511" s="7">
        <f t="shared" si="196"/>
        <v>29.424247685186856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91"/>
        <v>101.035</v>
      </c>
      <c r="P1512" s="7">
        <f t="shared" si="197"/>
        <v>39.91506172839506</v>
      </c>
      <c r="Q1512" s="9" t="str">
        <f t="shared" si="193"/>
        <v>photography</v>
      </c>
      <c r="R1512" s="10" t="str">
        <f t="shared" si="194"/>
        <v>photobooks</v>
      </c>
      <c r="S1512" s="8">
        <f t="shared" si="195"/>
        <v>41809.176828703705</v>
      </c>
      <c r="T1512" s="8">
        <f t="shared" si="192"/>
        <v>41839.176828703705</v>
      </c>
      <c r="U1512" s="7">
        <f t="shared" si="196"/>
        <v>30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91"/>
        <v>111.79285714285714</v>
      </c>
      <c r="P1513" s="7">
        <f t="shared" si="197"/>
        <v>75.975728155339809</v>
      </c>
      <c r="Q1513" s="9" t="str">
        <f t="shared" si="193"/>
        <v>photography</v>
      </c>
      <c r="R1513" s="10" t="str">
        <f t="shared" si="194"/>
        <v>photobooks</v>
      </c>
      <c r="S1513" s="8">
        <f t="shared" si="195"/>
        <v>42296.375046296293</v>
      </c>
      <c r="T1513" s="8">
        <f t="shared" si="192"/>
        <v>42326.416712962957</v>
      </c>
      <c r="U1513" s="7">
        <f t="shared" si="196"/>
        <v>30.041666666664241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91"/>
        <v>558.7714285714286</v>
      </c>
      <c r="P1514" s="7">
        <f t="shared" si="197"/>
        <v>58.379104477611939</v>
      </c>
      <c r="Q1514" s="9" t="str">
        <f t="shared" si="193"/>
        <v>photography</v>
      </c>
      <c r="R1514" s="10" t="str">
        <f t="shared" si="194"/>
        <v>photobooks</v>
      </c>
      <c r="S1514" s="8">
        <f t="shared" si="195"/>
        <v>42741.476145833331</v>
      </c>
      <c r="T1514" s="8">
        <f t="shared" si="192"/>
        <v>42771.476145833331</v>
      </c>
      <c r="U1514" s="7">
        <f t="shared" si="196"/>
        <v>30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91"/>
        <v>150.01875000000001</v>
      </c>
      <c r="P1515" s="7">
        <f t="shared" si="197"/>
        <v>55.82093023255814</v>
      </c>
      <c r="Q1515" s="9" t="str">
        <f t="shared" si="193"/>
        <v>photography</v>
      </c>
      <c r="R1515" s="10" t="str">
        <f t="shared" si="194"/>
        <v>photobooks</v>
      </c>
      <c r="S1515" s="8">
        <f t="shared" si="195"/>
        <v>41806.42900462963</v>
      </c>
      <c r="T1515" s="8">
        <f t="shared" si="192"/>
        <v>41836.42900462963</v>
      </c>
      <c r="U1515" s="7">
        <f t="shared" si="196"/>
        <v>30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91"/>
        <v>106.476</v>
      </c>
      <c r="P1516" s="7">
        <f t="shared" si="197"/>
        <v>151.24431818181819</v>
      </c>
      <c r="Q1516" s="9" t="str">
        <f t="shared" si="193"/>
        <v>photography</v>
      </c>
      <c r="R1516" s="10" t="str">
        <f t="shared" si="194"/>
        <v>photobooks</v>
      </c>
      <c r="S1516" s="8">
        <f t="shared" si="195"/>
        <v>42234.389351851853</v>
      </c>
      <c r="T1516" s="8">
        <f t="shared" si="192"/>
        <v>42274.389351851853</v>
      </c>
      <c r="U1516" s="7">
        <f t="shared" si="196"/>
        <v>40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91"/>
        <v>157.18899999999999</v>
      </c>
      <c r="P1517" s="7">
        <f t="shared" si="197"/>
        <v>849.67027027027029</v>
      </c>
      <c r="Q1517" s="9" t="str">
        <f t="shared" si="193"/>
        <v>photography</v>
      </c>
      <c r="R1517" s="10" t="str">
        <f t="shared" si="194"/>
        <v>photobooks</v>
      </c>
      <c r="S1517" s="8">
        <f t="shared" si="195"/>
        <v>42415.04510416666</v>
      </c>
      <c r="T1517" s="8">
        <f t="shared" si="192"/>
        <v>42445.003437499996</v>
      </c>
      <c r="U1517" s="7">
        <f t="shared" si="196"/>
        <v>29.958333333335759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91"/>
        <v>108.65882352941176</v>
      </c>
      <c r="P1518" s="7">
        <f t="shared" si="197"/>
        <v>159.24137931034483</v>
      </c>
      <c r="Q1518" s="9" t="str">
        <f t="shared" si="193"/>
        <v>photography</v>
      </c>
      <c r="R1518" s="10" t="str">
        <f t="shared" si="194"/>
        <v>photobooks</v>
      </c>
      <c r="S1518" s="8">
        <f t="shared" si="195"/>
        <v>42619.258009259262</v>
      </c>
      <c r="T1518" s="8">
        <f t="shared" si="192"/>
        <v>42649.374999999993</v>
      </c>
      <c r="U1518" s="7">
        <f t="shared" si="196"/>
        <v>30.116990740731126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91"/>
        <v>161.97999999999999</v>
      </c>
      <c r="P1519" s="7">
        <f t="shared" si="197"/>
        <v>39.507317073170732</v>
      </c>
      <c r="Q1519" s="9" t="str">
        <f t="shared" si="193"/>
        <v>photography</v>
      </c>
      <c r="R1519" s="10" t="str">
        <f t="shared" si="194"/>
        <v>photobooks</v>
      </c>
      <c r="S1519" s="8">
        <f t="shared" si="195"/>
        <v>41948.358252314814</v>
      </c>
      <c r="T1519" s="8">
        <f t="shared" si="192"/>
        <v>41979.041666666664</v>
      </c>
      <c r="U1519" s="7">
        <f t="shared" si="196"/>
        <v>30.683414351849933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91"/>
        <v>205.36666666666667</v>
      </c>
      <c r="P1520" s="7">
        <f t="shared" si="197"/>
        <v>130.52966101694915</v>
      </c>
      <c r="Q1520" s="9" t="str">
        <f t="shared" si="193"/>
        <v>photography</v>
      </c>
      <c r="R1520" s="10" t="str">
        <f t="shared" si="194"/>
        <v>photobooks</v>
      </c>
      <c r="S1520" s="8">
        <f t="shared" si="195"/>
        <v>41760.611712962964</v>
      </c>
      <c r="T1520" s="8">
        <f t="shared" si="192"/>
        <v>41790.611712962964</v>
      </c>
      <c r="U1520" s="7">
        <f t="shared" si="196"/>
        <v>30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91"/>
        <v>103.36388888888889</v>
      </c>
      <c r="P1521" s="7">
        <f t="shared" si="197"/>
        <v>64.156896551724131</v>
      </c>
      <c r="Q1521" s="9" t="str">
        <f t="shared" si="193"/>
        <v>photography</v>
      </c>
      <c r="R1521" s="10" t="str">
        <f t="shared" si="194"/>
        <v>photobooks</v>
      </c>
      <c r="S1521" s="8">
        <f t="shared" si="195"/>
        <v>41782.533368055556</v>
      </c>
      <c r="T1521" s="8">
        <f t="shared" si="192"/>
        <v>41810.707638888889</v>
      </c>
      <c r="U1521" s="7">
        <f t="shared" si="196"/>
        <v>28.174270833333139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91"/>
        <v>103.47222222222223</v>
      </c>
      <c r="P1522" s="7">
        <f t="shared" si="197"/>
        <v>111.52694610778443</v>
      </c>
      <c r="Q1522" s="9" t="str">
        <f t="shared" si="193"/>
        <v>photography</v>
      </c>
      <c r="R1522" s="10" t="str">
        <f t="shared" si="194"/>
        <v>photobooks</v>
      </c>
      <c r="S1522" s="8">
        <f t="shared" si="195"/>
        <v>41955.649456018517</v>
      </c>
      <c r="T1522" s="8">
        <f t="shared" si="192"/>
        <v>41991.958333333336</v>
      </c>
      <c r="U1522" s="7">
        <f t="shared" si="196"/>
        <v>36.308877314819256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91"/>
        <v>106.81333333333333</v>
      </c>
      <c r="P1523" s="7">
        <f t="shared" si="197"/>
        <v>170.44680851063831</v>
      </c>
      <c r="Q1523" s="9" t="str">
        <f t="shared" si="193"/>
        <v>photography</v>
      </c>
      <c r="R1523" s="10" t="str">
        <f t="shared" si="194"/>
        <v>photobooks</v>
      </c>
      <c r="S1523" s="8">
        <f t="shared" si="195"/>
        <v>42492.959386574068</v>
      </c>
      <c r="T1523" s="8">
        <f t="shared" si="192"/>
        <v>42527.959386574068</v>
      </c>
      <c r="U1523" s="7">
        <f t="shared" si="196"/>
        <v>35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91"/>
        <v>138.96574712643678</v>
      </c>
      <c r="P1524" s="7">
        <f t="shared" si="197"/>
        <v>133.7391592920354</v>
      </c>
      <c r="Q1524" s="9" t="str">
        <f t="shared" si="193"/>
        <v>photography</v>
      </c>
      <c r="R1524" s="10" t="str">
        <f t="shared" si="194"/>
        <v>photobooks</v>
      </c>
      <c r="S1524" s="8">
        <f t="shared" si="195"/>
        <v>41899.621979166666</v>
      </c>
      <c r="T1524" s="8">
        <f t="shared" si="192"/>
        <v>41929.621979166666</v>
      </c>
      <c r="U1524" s="7">
        <f t="shared" si="196"/>
        <v>30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91"/>
        <v>124.84324324324324</v>
      </c>
      <c r="P1525" s="7">
        <f t="shared" si="197"/>
        <v>95.834024896265561</v>
      </c>
      <c r="Q1525" s="9" t="str">
        <f t="shared" si="193"/>
        <v>photography</v>
      </c>
      <c r="R1525" s="10" t="str">
        <f t="shared" si="194"/>
        <v>photobooks</v>
      </c>
      <c r="S1525" s="8">
        <f t="shared" si="195"/>
        <v>41964.543009259258</v>
      </c>
      <c r="T1525" s="8">
        <f t="shared" si="192"/>
        <v>41995.791666666664</v>
      </c>
      <c r="U1525" s="7">
        <f t="shared" si="196"/>
        <v>31.248657407406427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91"/>
        <v>207</v>
      </c>
      <c r="P1526" s="7">
        <f t="shared" si="197"/>
        <v>221.78571428571428</v>
      </c>
      <c r="Q1526" s="9" t="str">
        <f t="shared" si="193"/>
        <v>photography</v>
      </c>
      <c r="R1526" s="10" t="str">
        <f t="shared" si="194"/>
        <v>photobooks</v>
      </c>
      <c r="S1526" s="8">
        <f t="shared" si="195"/>
        <v>42756.292708333327</v>
      </c>
      <c r="T1526" s="8">
        <f t="shared" si="192"/>
        <v>42786.292708333327</v>
      </c>
      <c r="U1526" s="7">
        <f t="shared" si="196"/>
        <v>30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91"/>
        <v>174.0057692307692</v>
      </c>
      <c r="P1527" s="7">
        <f t="shared" si="197"/>
        <v>32.315357142857138</v>
      </c>
      <c r="Q1527" s="9" t="str">
        <f t="shared" si="193"/>
        <v>photography</v>
      </c>
      <c r="R1527" s="10" t="str">
        <f t="shared" si="194"/>
        <v>photobooks</v>
      </c>
      <c r="S1527" s="8">
        <f t="shared" si="195"/>
        <v>42570.494652777772</v>
      </c>
      <c r="T1527" s="8">
        <f t="shared" si="192"/>
        <v>42600.494652777772</v>
      </c>
      <c r="U1527" s="7">
        <f t="shared" si="196"/>
        <v>30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91"/>
        <v>120.32608695652173</v>
      </c>
      <c r="P1528" s="7">
        <f t="shared" si="197"/>
        <v>98.839285714285708</v>
      </c>
      <c r="Q1528" s="9" t="str">
        <f t="shared" si="193"/>
        <v>photography</v>
      </c>
      <c r="R1528" s="10" t="str">
        <f t="shared" si="194"/>
        <v>photobooks</v>
      </c>
      <c r="S1528" s="8">
        <f t="shared" si="195"/>
        <v>42339.067673611113</v>
      </c>
      <c r="T1528" s="8">
        <f t="shared" si="192"/>
        <v>42388.067673611113</v>
      </c>
      <c r="U1528" s="7">
        <f t="shared" si="196"/>
        <v>49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91"/>
        <v>110.44428571428571</v>
      </c>
      <c r="P1529" s="7">
        <f t="shared" si="197"/>
        <v>55.222142857142863</v>
      </c>
      <c r="Q1529" s="9" t="str">
        <f t="shared" si="193"/>
        <v>photography</v>
      </c>
      <c r="R1529" s="10" t="str">
        <f t="shared" si="194"/>
        <v>photobooks</v>
      </c>
      <c r="S1529" s="8">
        <f t="shared" si="195"/>
        <v>42780.392199074071</v>
      </c>
      <c r="T1529" s="8">
        <f t="shared" si="192"/>
        <v>42808.350532407407</v>
      </c>
      <c r="U1529" s="7">
        <f t="shared" si="196"/>
        <v>27.958333333335759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91"/>
        <v>281.56666666666666</v>
      </c>
      <c r="P1530" s="7">
        <f t="shared" si="197"/>
        <v>52.793750000000003</v>
      </c>
      <c r="Q1530" s="9" t="str">
        <f t="shared" si="193"/>
        <v>photography</v>
      </c>
      <c r="R1530" s="10" t="str">
        <f t="shared" si="194"/>
        <v>photobooks</v>
      </c>
      <c r="S1530" s="8">
        <f t="shared" si="195"/>
        <v>42736.524560185186</v>
      </c>
      <c r="T1530" s="8">
        <f t="shared" si="192"/>
        <v>42766.791666666664</v>
      </c>
      <c r="U1530" s="7">
        <f t="shared" si="196"/>
        <v>30.26710648147855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91"/>
        <v>100.67894736842105</v>
      </c>
      <c r="P1531" s="7">
        <f t="shared" si="197"/>
        <v>135.66666666666666</v>
      </c>
      <c r="Q1531" s="9" t="str">
        <f t="shared" si="193"/>
        <v>photography</v>
      </c>
      <c r="R1531" s="10" t="str">
        <f t="shared" si="194"/>
        <v>photobooks</v>
      </c>
      <c r="S1531" s="8">
        <f t="shared" si="195"/>
        <v>42052.420370370368</v>
      </c>
      <c r="T1531" s="8">
        <f t="shared" si="192"/>
        <v>42082.378703703704</v>
      </c>
      <c r="U1531" s="7">
        <f t="shared" si="196"/>
        <v>29.958333333335759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91"/>
        <v>134.8257142857143</v>
      </c>
      <c r="P1532" s="7">
        <f t="shared" si="197"/>
        <v>53.991990846681922</v>
      </c>
      <c r="Q1532" s="9" t="str">
        <f t="shared" si="193"/>
        <v>photography</v>
      </c>
      <c r="R1532" s="10" t="str">
        <f t="shared" si="194"/>
        <v>photobooks</v>
      </c>
      <c r="S1532" s="8">
        <f t="shared" si="195"/>
        <v>42275.558969907404</v>
      </c>
      <c r="T1532" s="8">
        <f t="shared" si="192"/>
        <v>42300.558969907404</v>
      </c>
      <c r="U1532" s="7">
        <f t="shared" si="196"/>
        <v>25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91"/>
        <v>175.95744680851064</v>
      </c>
      <c r="P1533" s="7">
        <f t="shared" si="197"/>
        <v>56.643835616438359</v>
      </c>
      <c r="Q1533" s="9" t="str">
        <f t="shared" si="193"/>
        <v>photography</v>
      </c>
      <c r="R1533" s="10" t="str">
        <f t="shared" si="194"/>
        <v>photobooks</v>
      </c>
      <c r="S1533" s="8">
        <f t="shared" si="195"/>
        <v>41941.594050925924</v>
      </c>
      <c r="T1533" s="8">
        <f t="shared" si="192"/>
        <v>41973.916666666664</v>
      </c>
      <c r="U1533" s="7">
        <f t="shared" si="196"/>
        <v>32.32261574074073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91"/>
        <v>484.02</v>
      </c>
      <c r="P1534" s="7">
        <f t="shared" si="197"/>
        <v>82.316326530612244</v>
      </c>
      <c r="Q1534" s="9" t="str">
        <f t="shared" si="193"/>
        <v>photography</v>
      </c>
      <c r="R1534" s="10" t="str">
        <f t="shared" si="194"/>
        <v>photobooks</v>
      </c>
      <c r="S1534" s="8">
        <f t="shared" si="195"/>
        <v>42391.266956018517</v>
      </c>
      <c r="T1534" s="8">
        <f t="shared" si="192"/>
        <v>42415.416666666664</v>
      </c>
      <c r="U1534" s="7">
        <f t="shared" si="196"/>
        <v>24.149710648147448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91"/>
        <v>145.13999999999999</v>
      </c>
      <c r="P1535" s="7">
        <f t="shared" si="197"/>
        <v>88.26081081081081</v>
      </c>
      <c r="Q1535" s="9" t="str">
        <f t="shared" si="193"/>
        <v>photography</v>
      </c>
      <c r="R1535" s="10" t="str">
        <f t="shared" si="194"/>
        <v>photobooks</v>
      </c>
      <c r="S1535" s="8">
        <f t="shared" si="195"/>
        <v>42442.793715277774</v>
      </c>
      <c r="T1535" s="8">
        <f t="shared" si="192"/>
        <v>42491.957638888889</v>
      </c>
      <c r="U1535" s="7">
        <f t="shared" si="196"/>
        <v>49.163923611115024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91"/>
        <v>417.73333333333335</v>
      </c>
      <c r="P1536" s="7">
        <f t="shared" si="197"/>
        <v>84.905149051490511</v>
      </c>
      <c r="Q1536" s="9" t="str">
        <f t="shared" si="193"/>
        <v>photography</v>
      </c>
      <c r="R1536" s="10" t="str">
        <f t="shared" si="194"/>
        <v>photobooks</v>
      </c>
      <c r="S1536" s="8">
        <f t="shared" si="195"/>
        <v>42221.465995370367</v>
      </c>
      <c r="T1536" s="8">
        <f t="shared" si="192"/>
        <v>42251.465995370367</v>
      </c>
      <c r="U1536" s="7">
        <f t="shared" si="196"/>
        <v>30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91"/>
        <v>132.42500000000001</v>
      </c>
      <c r="P1537" s="7">
        <f t="shared" si="197"/>
        <v>48.154545454545456</v>
      </c>
      <c r="Q1537" s="9" t="str">
        <f t="shared" si="193"/>
        <v>photography</v>
      </c>
      <c r="R1537" s="10" t="str">
        <f t="shared" si="194"/>
        <v>photobooks</v>
      </c>
      <c r="S1537" s="8">
        <f t="shared" si="195"/>
        <v>42484.620729166665</v>
      </c>
      <c r="T1537" s="8">
        <f t="shared" si="192"/>
        <v>42513.708333333336</v>
      </c>
      <c r="U1537" s="7">
        <f t="shared" si="196"/>
        <v>29.087604166670644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198">E1538*100/D1538</f>
        <v>250.30841666666666</v>
      </c>
      <c r="P1538" s="7">
        <f t="shared" si="197"/>
        <v>66.015406593406595</v>
      </c>
      <c r="Q1538" s="9" t="str">
        <f t="shared" si="193"/>
        <v>photography</v>
      </c>
      <c r="R1538" s="10" t="str">
        <f t="shared" si="194"/>
        <v>photobooks</v>
      </c>
      <c r="S1538" s="8">
        <f t="shared" si="195"/>
        <v>42213.593865740739</v>
      </c>
      <c r="T1538" s="8">
        <f t="shared" ref="T1538:T1601" si="199">(I1538/86400)+25569+(-5/24)</f>
        <v>42243.593865740739</v>
      </c>
      <c r="U1538" s="7">
        <f t="shared" si="196"/>
        <v>30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198"/>
        <v>179.9</v>
      </c>
      <c r="P1539" s="7">
        <f t="shared" si="197"/>
        <v>96.375</v>
      </c>
      <c r="Q1539" s="9" t="str">
        <f t="shared" ref="Q1539:Q1602" si="200">LEFT(N1539, SEARCH("/",N1539,1)-1)</f>
        <v>photography</v>
      </c>
      <c r="R1539" s="10" t="str">
        <f t="shared" ref="R1539:R1602" si="201">RIGHT(N1539,LEN(N1539)-FIND("/",N1539))</f>
        <v>photobooks</v>
      </c>
      <c r="S1539" s="8">
        <f t="shared" ref="S1539:S1602" si="202">(J1539/86400)+25569+(-5/24)</f>
        <v>42552.106793981475</v>
      </c>
      <c r="T1539" s="8">
        <f t="shared" si="199"/>
        <v>42588.541666666664</v>
      </c>
      <c r="U1539" s="7">
        <f t="shared" ref="U1539:U1602" si="203">T1539-S1539</f>
        <v>36.434872685189475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98"/>
        <v>102.62857142857143</v>
      </c>
      <c r="P1540" s="7">
        <f t="shared" si="197"/>
        <v>156.17391304347825</v>
      </c>
      <c r="Q1540" s="9" t="str">
        <f t="shared" si="200"/>
        <v>photography</v>
      </c>
      <c r="R1540" s="10" t="str">
        <f t="shared" si="201"/>
        <v>photobooks</v>
      </c>
      <c r="S1540" s="8">
        <f t="shared" si="202"/>
        <v>41981.57372685185</v>
      </c>
      <c r="T1540" s="8">
        <f t="shared" si="199"/>
        <v>42026.57372685185</v>
      </c>
      <c r="U1540" s="7">
        <f t="shared" si="203"/>
        <v>45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98"/>
        <v>135.98609999999999</v>
      </c>
      <c r="P1541" s="7">
        <f t="shared" si="197"/>
        <v>95.764859154929582</v>
      </c>
      <c r="Q1541" s="9" t="str">
        <f t="shared" si="200"/>
        <v>photography</v>
      </c>
      <c r="R1541" s="10" t="str">
        <f t="shared" si="201"/>
        <v>photobooks</v>
      </c>
      <c r="S1541" s="8">
        <f t="shared" si="202"/>
        <v>42705.710868055554</v>
      </c>
      <c r="T1541" s="8">
        <f t="shared" si="199"/>
        <v>42738.710868055554</v>
      </c>
      <c r="U1541" s="7">
        <f t="shared" si="203"/>
        <v>33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98"/>
        <v>117.86666666666666</v>
      </c>
      <c r="P1542" s="7">
        <f t="shared" si="197"/>
        <v>180.40816326530611</v>
      </c>
      <c r="Q1542" s="9" t="str">
        <f t="shared" si="200"/>
        <v>photography</v>
      </c>
      <c r="R1542" s="10" t="str">
        <f t="shared" si="201"/>
        <v>photobooks</v>
      </c>
      <c r="S1542" s="8">
        <f t="shared" si="202"/>
        <v>41938.798796296294</v>
      </c>
      <c r="T1542" s="8">
        <f t="shared" si="199"/>
        <v>41968.843749999993</v>
      </c>
      <c r="U1542" s="7">
        <f t="shared" si="203"/>
        <v>30.044953703698411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98"/>
        <v>3.3333333333333333E-2</v>
      </c>
      <c r="P1543" s="7">
        <f t="shared" si="197"/>
        <v>3</v>
      </c>
      <c r="Q1543" s="9" t="str">
        <f t="shared" si="200"/>
        <v>photography</v>
      </c>
      <c r="R1543" s="10" t="str">
        <f t="shared" si="201"/>
        <v>nature</v>
      </c>
      <c r="S1543" s="8">
        <f t="shared" si="202"/>
        <v>41974.503912037035</v>
      </c>
      <c r="T1543" s="8">
        <f t="shared" si="199"/>
        <v>42004.503912037035</v>
      </c>
      <c r="U1543" s="7">
        <f t="shared" si="203"/>
        <v>30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98"/>
        <v>4</v>
      </c>
      <c r="P1544" s="7">
        <f t="shared" si="197"/>
        <v>20</v>
      </c>
      <c r="Q1544" s="9" t="str">
        <f t="shared" si="200"/>
        <v>photography</v>
      </c>
      <c r="R1544" s="10" t="str">
        <f t="shared" si="201"/>
        <v>nature</v>
      </c>
      <c r="S1544" s="8">
        <f t="shared" si="202"/>
        <v>42170.788194444445</v>
      </c>
      <c r="T1544" s="8">
        <f t="shared" si="199"/>
        <v>42185.788194444445</v>
      </c>
      <c r="U1544" s="7">
        <f t="shared" si="203"/>
        <v>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98"/>
        <v>0.44444444444444442</v>
      </c>
      <c r="P1545" s="7">
        <f t="shared" si="197"/>
        <v>10</v>
      </c>
      <c r="Q1545" s="9" t="str">
        <f t="shared" si="200"/>
        <v>photography</v>
      </c>
      <c r="R1545" s="10" t="str">
        <f t="shared" si="201"/>
        <v>nature</v>
      </c>
      <c r="S1545" s="8">
        <f t="shared" si="202"/>
        <v>41935.301319444443</v>
      </c>
      <c r="T1545" s="8">
        <f t="shared" si="199"/>
        <v>41965.342986111107</v>
      </c>
      <c r="U1545" s="7">
        <f t="shared" si="203"/>
        <v>30.041666666664241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98"/>
        <v>0</v>
      </c>
      <c r="P1546" s="7">
        <f>IF(L1546&gt;0, E1546/L1546,0)</f>
        <v>0</v>
      </c>
      <c r="Q1546" s="9" t="str">
        <f t="shared" si="200"/>
        <v>photography</v>
      </c>
      <c r="R1546" s="10" t="str">
        <f t="shared" si="201"/>
        <v>nature</v>
      </c>
      <c r="S1546" s="8">
        <f t="shared" si="202"/>
        <v>42052.842870370368</v>
      </c>
      <c r="T1546" s="8">
        <f t="shared" si="199"/>
        <v>42094.804166666661</v>
      </c>
      <c r="U1546" s="7">
        <f t="shared" si="203"/>
        <v>41.961296296292858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98"/>
        <v>3.3333333333333333E-2</v>
      </c>
      <c r="P1547" s="7">
        <f>E1547/L1547</f>
        <v>1</v>
      </c>
      <c r="Q1547" s="9" t="str">
        <f t="shared" si="200"/>
        <v>photography</v>
      </c>
      <c r="R1547" s="10" t="str">
        <f t="shared" si="201"/>
        <v>nature</v>
      </c>
      <c r="S1547" s="8">
        <f t="shared" si="202"/>
        <v>42031.676319444443</v>
      </c>
      <c r="T1547" s="8">
        <f t="shared" si="199"/>
        <v>42065.677777777775</v>
      </c>
      <c r="U1547" s="7">
        <f t="shared" si="203"/>
        <v>34.001458333332266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98"/>
        <v>28.9</v>
      </c>
      <c r="P1548" s="7">
        <f>E1548/L1548</f>
        <v>26.272727272727273</v>
      </c>
      <c r="Q1548" s="9" t="str">
        <f t="shared" si="200"/>
        <v>photography</v>
      </c>
      <c r="R1548" s="10" t="str">
        <f t="shared" si="201"/>
        <v>nature</v>
      </c>
      <c r="S1548" s="8">
        <f t="shared" si="202"/>
        <v>41839.004618055551</v>
      </c>
      <c r="T1548" s="8">
        <f t="shared" si="199"/>
        <v>41899.004618055551</v>
      </c>
      <c r="U1548" s="7">
        <f t="shared" si="203"/>
        <v>60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98"/>
        <v>0</v>
      </c>
      <c r="P1549" s="7">
        <f>IF(L1549&gt;0, E1549/L1549,0)</f>
        <v>0</v>
      </c>
      <c r="Q1549" s="9" t="str">
        <f t="shared" si="200"/>
        <v>photography</v>
      </c>
      <c r="R1549" s="10" t="str">
        <f t="shared" si="201"/>
        <v>nature</v>
      </c>
      <c r="S1549" s="8">
        <f t="shared" si="202"/>
        <v>42782.218541666669</v>
      </c>
      <c r="T1549" s="8">
        <f t="shared" si="199"/>
        <v>42789.218541666669</v>
      </c>
      <c r="U1549" s="7">
        <f t="shared" si="203"/>
        <v>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98"/>
        <v>8.5714285714285712</v>
      </c>
      <c r="P1550" s="7">
        <f>E1550/L1550</f>
        <v>60</v>
      </c>
      <c r="Q1550" s="9" t="str">
        <f t="shared" si="200"/>
        <v>photography</v>
      </c>
      <c r="R1550" s="10" t="str">
        <f t="shared" si="201"/>
        <v>nature</v>
      </c>
      <c r="S1550" s="8">
        <f t="shared" si="202"/>
        <v>42286.673842592594</v>
      </c>
      <c r="T1550" s="8">
        <f t="shared" si="199"/>
        <v>42316.715509259258</v>
      </c>
      <c r="U1550" s="7">
        <f t="shared" si="203"/>
        <v>30.041666666664241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98"/>
        <v>34</v>
      </c>
      <c r="P1551" s="7">
        <f>E1551/L1551</f>
        <v>28.333333333333332</v>
      </c>
      <c r="Q1551" s="9" t="str">
        <f t="shared" si="200"/>
        <v>photography</v>
      </c>
      <c r="R1551" s="10" t="str">
        <f t="shared" si="201"/>
        <v>nature</v>
      </c>
      <c r="S1551" s="8">
        <f t="shared" si="202"/>
        <v>42280.927766203698</v>
      </c>
      <c r="T1551" s="8">
        <f t="shared" si="199"/>
        <v>42310.96943287037</v>
      </c>
      <c r="U1551" s="7">
        <f t="shared" si="203"/>
        <v>30.041666666671517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98"/>
        <v>13.466666666666667</v>
      </c>
      <c r="P1552" s="7">
        <f>E1552/L1552</f>
        <v>14.428571428571429</v>
      </c>
      <c r="Q1552" s="9" t="str">
        <f t="shared" si="200"/>
        <v>photography</v>
      </c>
      <c r="R1552" s="10" t="str">
        <f t="shared" si="201"/>
        <v>nature</v>
      </c>
      <c r="S1552" s="8">
        <f t="shared" si="202"/>
        <v>42472.24113425926</v>
      </c>
      <c r="T1552" s="8">
        <f t="shared" si="199"/>
        <v>42502.24113425926</v>
      </c>
      <c r="U1552" s="7">
        <f t="shared" si="203"/>
        <v>30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98"/>
        <v>0</v>
      </c>
      <c r="P1553" s="7">
        <f>IF(L1553&gt;0, E1553/L1553,0)</f>
        <v>0</v>
      </c>
      <c r="Q1553" s="9" t="str">
        <f t="shared" si="200"/>
        <v>photography</v>
      </c>
      <c r="R1553" s="10" t="str">
        <f t="shared" si="201"/>
        <v>nature</v>
      </c>
      <c r="S1553" s="8">
        <f t="shared" si="202"/>
        <v>42121.616192129623</v>
      </c>
      <c r="T1553" s="8">
        <f t="shared" si="199"/>
        <v>42151.616192129623</v>
      </c>
      <c r="U1553" s="7">
        <f t="shared" si="203"/>
        <v>30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98"/>
        <v>49.186046511627907</v>
      </c>
      <c r="P1554" s="7">
        <f>E1554/L1554</f>
        <v>132.1875</v>
      </c>
      <c r="Q1554" s="9" t="str">
        <f t="shared" si="200"/>
        <v>photography</v>
      </c>
      <c r="R1554" s="10" t="str">
        <f t="shared" si="201"/>
        <v>nature</v>
      </c>
      <c r="S1554" s="8">
        <f t="shared" si="202"/>
        <v>41892.480416666665</v>
      </c>
      <c r="T1554" s="8">
        <f t="shared" si="199"/>
        <v>41912.957638888889</v>
      </c>
      <c r="U1554" s="7">
        <f t="shared" si="203"/>
        <v>20.477222222223645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98"/>
        <v>0</v>
      </c>
      <c r="P1555" s="7">
        <f>IF(L1555&gt;0, E1555/L1555,0)</f>
        <v>0</v>
      </c>
      <c r="Q1555" s="9" t="str">
        <f t="shared" si="200"/>
        <v>photography</v>
      </c>
      <c r="R1555" s="10" t="str">
        <f t="shared" si="201"/>
        <v>nature</v>
      </c>
      <c r="S1555" s="8">
        <f t="shared" si="202"/>
        <v>42219.074618055551</v>
      </c>
      <c r="T1555" s="8">
        <f t="shared" si="199"/>
        <v>42249.074618055551</v>
      </c>
      <c r="U1555" s="7">
        <f t="shared" si="203"/>
        <v>30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98"/>
        <v>0</v>
      </c>
      <c r="P1556" s="7">
        <f>IF(L1556&gt;0, E1556/L1556,0)</f>
        <v>0</v>
      </c>
      <c r="Q1556" s="9" t="str">
        <f t="shared" si="200"/>
        <v>photography</v>
      </c>
      <c r="R1556" s="10" t="str">
        <f t="shared" si="201"/>
        <v>nature</v>
      </c>
      <c r="S1556" s="8">
        <f t="shared" si="202"/>
        <v>42188.043865740743</v>
      </c>
      <c r="T1556" s="8">
        <f t="shared" si="199"/>
        <v>42218.043865740743</v>
      </c>
      <c r="U1556" s="7">
        <f t="shared" si="203"/>
        <v>30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98"/>
        <v>0</v>
      </c>
      <c r="P1557" s="7">
        <f>IF(L1557&gt;0, E1557/L1557,0)</f>
        <v>0</v>
      </c>
      <c r="Q1557" s="9" t="str">
        <f t="shared" si="200"/>
        <v>photography</v>
      </c>
      <c r="R1557" s="10" t="str">
        <f t="shared" si="201"/>
        <v>nature</v>
      </c>
      <c r="S1557" s="8">
        <f t="shared" si="202"/>
        <v>42241.405462962961</v>
      </c>
      <c r="T1557" s="8">
        <f t="shared" si="199"/>
        <v>42264.499999999993</v>
      </c>
      <c r="U1557" s="7">
        <f t="shared" si="203"/>
        <v>23.094537037031841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98"/>
        <v>45.133333333333333</v>
      </c>
      <c r="P1558" s="7">
        <f t="shared" ref="P1558:P1563" si="204">E1558/L1558</f>
        <v>56.416666666666664</v>
      </c>
      <c r="Q1558" s="9" t="str">
        <f t="shared" si="200"/>
        <v>photography</v>
      </c>
      <c r="R1558" s="10" t="str">
        <f t="shared" si="201"/>
        <v>nature</v>
      </c>
      <c r="S1558" s="8">
        <f t="shared" si="202"/>
        <v>42524.944722222215</v>
      </c>
      <c r="T1558" s="8">
        <f t="shared" si="199"/>
        <v>42554.944722222215</v>
      </c>
      <c r="U1558" s="7">
        <f t="shared" si="203"/>
        <v>30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98"/>
        <v>4</v>
      </c>
      <c r="P1559" s="7">
        <f t="shared" si="204"/>
        <v>100</v>
      </c>
      <c r="Q1559" s="9" t="str">
        <f t="shared" si="200"/>
        <v>photography</v>
      </c>
      <c r="R1559" s="10" t="str">
        <f t="shared" si="201"/>
        <v>nature</v>
      </c>
      <c r="S1559" s="8">
        <f t="shared" si="202"/>
        <v>41871.444826388884</v>
      </c>
      <c r="T1559" s="8">
        <f t="shared" si="199"/>
        <v>41902.444826388884</v>
      </c>
      <c r="U1559" s="7">
        <f t="shared" si="203"/>
        <v>31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98"/>
        <v>4.666666666666667</v>
      </c>
      <c r="P1560" s="7">
        <f t="shared" si="204"/>
        <v>11.666666666666666</v>
      </c>
      <c r="Q1560" s="9" t="str">
        <f t="shared" si="200"/>
        <v>photography</v>
      </c>
      <c r="R1560" s="10" t="str">
        <f t="shared" si="201"/>
        <v>nature</v>
      </c>
      <c r="S1560" s="8">
        <f t="shared" si="202"/>
        <v>42185.189340277771</v>
      </c>
      <c r="T1560" s="8">
        <f t="shared" si="199"/>
        <v>42244.299999999996</v>
      </c>
      <c r="U1560" s="7">
        <f t="shared" si="203"/>
        <v>59.110659722224227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98"/>
        <v>0.33333333333333331</v>
      </c>
      <c r="P1561" s="7">
        <f t="shared" si="204"/>
        <v>50</v>
      </c>
      <c r="Q1561" s="9" t="str">
        <f t="shared" si="200"/>
        <v>photography</v>
      </c>
      <c r="R1561" s="10" t="str">
        <f t="shared" si="201"/>
        <v>nature</v>
      </c>
      <c r="S1561" s="8">
        <f t="shared" si="202"/>
        <v>42107.844895833332</v>
      </c>
      <c r="T1561" s="8">
        <f t="shared" si="199"/>
        <v>42122.844895833332</v>
      </c>
      <c r="U1561" s="7">
        <f t="shared" si="203"/>
        <v>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98"/>
        <v>3.76</v>
      </c>
      <c r="P1562" s="7">
        <f t="shared" si="204"/>
        <v>23.5</v>
      </c>
      <c r="Q1562" s="9" t="str">
        <f t="shared" si="200"/>
        <v>photography</v>
      </c>
      <c r="R1562" s="10" t="str">
        <f t="shared" si="201"/>
        <v>nature</v>
      </c>
      <c r="S1562" s="8">
        <f t="shared" si="202"/>
        <v>41935.812418981477</v>
      </c>
      <c r="T1562" s="8">
        <f t="shared" si="199"/>
        <v>41955.854085648149</v>
      </c>
      <c r="U1562" s="7">
        <f t="shared" si="203"/>
        <v>20.041666666671517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98"/>
        <v>0.67</v>
      </c>
      <c r="P1563" s="7">
        <f t="shared" si="204"/>
        <v>67</v>
      </c>
      <c r="Q1563" s="9" t="str">
        <f t="shared" si="200"/>
        <v>publishing</v>
      </c>
      <c r="R1563" s="10" t="str">
        <f t="shared" si="201"/>
        <v>art books</v>
      </c>
      <c r="S1563" s="8">
        <f t="shared" si="202"/>
        <v>41554.833368055552</v>
      </c>
      <c r="T1563" s="8">
        <f t="shared" si="199"/>
        <v>41584.875034722216</v>
      </c>
      <c r="U1563" s="7">
        <f t="shared" si="203"/>
        <v>30.041666666664241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98"/>
        <v>0</v>
      </c>
      <c r="P1564" s="7">
        <f>IF(L1564&gt;0, E1564/L1564,0)</f>
        <v>0</v>
      </c>
      <c r="Q1564" s="9" t="str">
        <f t="shared" si="200"/>
        <v>publishing</v>
      </c>
      <c r="R1564" s="10" t="str">
        <f t="shared" si="201"/>
        <v>art books</v>
      </c>
      <c r="S1564" s="8">
        <f t="shared" si="202"/>
        <v>40079.357824074068</v>
      </c>
      <c r="T1564" s="8">
        <f t="shared" si="199"/>
        <v>40148.826388888883</v>
      </c>
      <c r="U1564" s="7">
        <f t="shared" si="203"/>
        <v>69.468564814815181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98"/>
        <v>1.4166666666666667</v>
      </c>
      <c r="P1565" s="7">
        <f t="shared" ref="P1565:P1570" si="205">E1565/L1565</f>
        <v>42.5</v>
      </c>
      <c r="Q1565" s="9" t="str">
        <f t="shared" si="200"/>
        <v>publishing</v>
      </c>
      <c r="R1565" s="10" t="str">
        <f t="shared" si="201"/>
        <v>art books</v>
      </c>
      <c r="S1565" s="8">
        <f t="shared" si="202"/>
        <v>41652.534155092588</v>
      </c>
      <c r="T1565" s="8">
        <f t="shared" si="199"/>
        <v>41712.492488425924</v>
      </c>
      <c r="U1565" s="7">
        <f t="shared" si="203"/>
        <v>59.958333333335759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98"/>
        <v>0.1</v>
      </c>
      <c r="P1566" s="7">
        <f t="shared" si="205"/>
        <v>10</v>
      </c>
      <c r="Q1566" s="9" t="str">
        <f t="shared" si="200"/>
        <v>publishing</v>
      </c>
      <c r="R1566" s="10" t="str">
        <f t="shared" si="201"/>
        <v>art books</v>
      </c>
      <c r="S1566" s="8">
        <f t="shared" si="202"/>
        <v>42121.158668981479</v>
      </c>
      <c r="T1566" s="8">
        <f t="shared" si="199"/>
        <v>42152.628472222219</v>
      </c>
      <c r="U1566" s="7">
        <f t="shared" si="203"/>
        <v>31.469803240739566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98"/>
        <v>2.5</v>
      </c>
      <c r="P1567" s="7">
        <f t="shared" si="205"/>
        <v>100</v>
      </c>
      <c r="Q1567" s="9" t="str">
        <f t="shared" si="200"/>
        <v>publishing</v>
      </c>
      <c r="R1567" s="10" t="str">
        <f t="shared" si="201"/>
        <v>art books</v>
      </c>
      <c r="S1567" s="8">
        <f t="shared" si="202"/>
        <v>40672.521539351852</v>
      </c>
      <c r="T1567" s="8">
        <f t="shared" si="199"/>
        <v>40702.521539351852</v>
      </c>
      <c r="U1567" s="7">
        <f t="shared" si="203"/>
        <v>30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98"/>
        <v>21.25</v>
      </c>
      <c r="P1568" s="7">
        <f t="shared" si="205"/>
        <v>108.05084745762711</v>
      </c>
      <c r="Q1568" s="9" t="str">
        <f t="shared" si="200"/>
        <v>publishing</v>
      </c>
      <c r="R1568" s="10" t="str">
        <f t="shared" si="201"/>
        <v>art books</v>
      </c>
      <c r="S1568" s="8">
        <f t="shared" si="202"/>
        <v>42549.708379629628</v>
      </c>
      <c r="T1568" s="8">
        <f t="shared" si="199"/>
        <v>42578.708333333336</v>
      </c>
      <c r="U1568" s="7">
        <f t="shared" si="203"/>
        <v>28.999953703707433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98"/>
        <v>4.117647058823529</v>
      </c>
      <c r="P1569" s="7">
        <f t="shared" si="205"/>
        <v>26.923076923076923</v>
      </c>
      <c r="Q1569" s="9" t="str">
        <f t="shared" si="200"/>
        <v>publishing</v>
      </c>
      <c r="R1569" s="10" t="str">
        <f t="shared" si="201"/>
        <v>art books</v>
      </c>
      <c r="S1569" s="8">
        <f t="shared" si="202"/>
        <v>41671.728530092594</v>
      </c>
      <c r="T1569" s="8">
        <f t="shared" si="199"/>
        <v>41686.791666666664</v>
      </c>
      <c r="U1569" s="7">
        <f t="shared" si="203"/>
        <v>15.063136574070086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98"/>
        <v>13.64</v>
      </c>
      <c r="P1570" s="7">
        <f t="shared" si="205"/>
        <v>155</v>
      </c>
      <c r="Q1570" s="9" t="str">
        <f t="shared" si="200"/>
        <v>publishing</v>
      </c>
      <c r="R1570" s="10" t="str">
        <f t="shared" si="201"/>
        <v>art books</v>
      </c>
      <c r="S1570" s="8">
        <f t="shared" si="202"/>
        <v>41961.853993055549</v>
      </c>
      <c r="T1570" s="8">
        <f t="shared" si="199"/>
        <v>41996.853993055549</v>
      </c>
      <c r="U1570" s="7">
        <f t="shared" si="203"/>
        <v>35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98"/>
        <v>0</v>
      </c>
      <c r="P1571" s="7">
        <f>IF(L1571&gt;0, E1571/L1571,0)</f>
        <v>0</v>
      </c>
      <c r="Q1571" s="9" t="str">
        <f t="shared" si="200"/>
        <v>publishing</v>
      </c>
      <c r="R1571" s="10" t="str">
        <f t="shared" si="201"/>
        <v>art books</v>
      </c>
      <c r="S1571" s="8">
        <f t="shared" si="202"/>
        <v>41389.471226851849</v>
      </c>
      <c r="T1571" s="8">
        <f t="shared" si="199"/>
        <v>41419.471226851849</v>
      </c>
      <c r="U1571" s="7">
        <f t="shared" si="203"/>
        <v>30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98"/>
        <v>41.4</v>
      </c>
      <c r="P1572" s="7">
        <f t="shared" ref="P1572:P1581" si="206">E1572/L1572</f>
        <v>47.769230769230766</v>
      </c>
      <c r="Q1572" s="9" t="str">
        <f t="shared" si="200"/>
        <v>publishing</v>
      </c>
      <c r="R1572" s="10" t="str">
        <f t="shared" si="201"/>
        <v>art books</v>
      </c>
      <c r="S1572" s="8">
        <f t="shared" si="202"/>
        <v>42438.605115740742</v>
      </c>
      <c r="T1572" s="8">
        <f t="shared" si="199"/>
        <v>42468.56344907407</v>
      </c>
      <c r="U1572" s="7">
        <f t="shared" si="203"/>
        <v>29.958333333328483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98"/>
        <v>0.66115702479338845</v>
      </c>
      <c r="P1573" s="7">
        <f t="shared" si="206"/>
        <v>20</v>
      </c>
      <c r="Q1573" s="9" t="str">
        <f t="shared" si="200"/>
        <v>publishing</v>
      </c>
      <c r="R1573" s="10" t="str">
        <f t="shared" si="201"/>
        <v>art books</v>
      </c>
      <c r="S1573" s="8">
        <f t="shared" si="202"/>
        <v>42144.56114583333</v>
      </c>
      <c r="T1573" s="8">
        <f t="shared" si="199"/>
        <v>42174.56114583333</v>
      </c>
      <c r="U1573" s="7">
        <f t="shared" si="203"/>
        <v>30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98"/>
        <v>5</v>
      </c>
      <c r="P1574" s="7">
        <f t="shared" si="206"/>
        <v>41.666666666666664</v>
      </c>
      <c r="Q1574" s="9" t="str">
        <f t="shared" si="200"/>
        <v>publishing</v>
      </c>
      <c r="R1574" s="10" t="str">
        <f t="shared" si="201"/>
        <v>art books</v>
      </c>
      <c r="S1574" s="8">
        <f t="shared" si="202"/>
        <v>42403.824756944443</v>
      </c>
      <c r="T1574" s="8">
        <f t="shared" si="199"/>
        <v>42428.790972222218</v>
      </c>
      <c r="U1574" s="7">
        <f t="shared" si="203"/>
        <v>24.966215277774609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98"/>
        <v>2.4777777777777779</v>
      </c>
      <c r="P1575" s="7">
        <f t="shared" si="206"/>
        <v>74.333333333333329</v>
      </c>
      <c r="Q1575" s="9" t="str">
        <f t="shared" si="200"/>
        <v>publishing</v>
      </c>
      <c r="R1575" s="10" t="str">
        <f t="shared" si="201"/>
        <v>art books</v>
      </c>
      <c r="S1575" s="8">
        <f t="shared" si="202"/>
        <v>42785.791689814818</v>
      </c>
      <c r="T1575" s="8">
        <f t="shared" si="199"/>
        <v>42825.957638888889</v>
      </c>
      <c r="U1575" s="7">
        <f t="shared" si="203"/>
        <v>40.16594907407125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98"/>
        <v>5.0599999999999996</v>
      </c>
      <c r="P1576" s="7">
        <f t="shared" si="206"/>
        <v>84.333333333333329</v>
      </c>
      <c r="Q1576" s="9" t="str">
        <f t="shared" si="200"/>
        <v>publishing</v>
      </c>
      <c r="R1576" s="10" t="str">
        <f t="shared" si="201"/>
        <v>art books</v>
      </c>
      <c r="S1576" s="8">
        <f t="shared" si="202"/>
        <v>42017.719085648147</v>
      </c>
      <c r="T1576" s="8">
        <f t="shared" si="199"/>
        <v>42052.719085648147</v>
      </c>
      <c r="U1576" s="7">
        <f t="shared" si="203"/>
        <v>35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98"/>
        <v>22.91</v>
      </c>
      <c r="P1577" s="7">
        <f t="shared" si="206"/>
        <v>65.457142857142856</v>
      </c>
      <c r="Q1577" s="9" t="str">
        <f t="shared" si="200"/>
        <v>publishing</v>
      </c>
      <c r="R1577" s="10" t="str">
        <f t="shared" si="201"/>
        <v>art books</v>
      </c>
      <c r="S1577" s="8">
        <f t="shared" si="202"/>
        <v>41799.315925925919</v>
      </c>
      <c r="T1577" s="8">
        <f t="shared" si="199"/>
        <v>41829.315925925919</v>
      </c>
      <c r="U1577" s="7">
        <f t="shared" si="203"/>
        <v>30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98"/>
        <v>13</v>
      </c>
      <c r="P1578" s="7">
        <f t="shared" si="206"/>
        <v>65</v>
      </c>
      <c r="Q1578" s="9" t="str">
        <f t="shared" si="200"/>
        <v>publishing</v>
      </c>
      <c r="R1578" s="10" t="str">
        <f t="shared" si="201"/>
        <v>art books</v>
      </c>
      <c r="S1578" s="8">
        <f t="shared" si="202"/>
        <v>42140.670925925922</v>
      </c>
      <c r="T1578" s="8">
        <f t="shared" si="199"/>
        <v>42185.670925925922</v>
      </c>
      <c r="U1578" s="7">
        <f t="shared" si="203"/>
        <v>45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98"/>
        <v>0.55000000000000004</v>
      </c>
      <c r="P1579" s="7">
        <f t="shared" si="206"/>
        <v>27.5</v>
      </c>
      <c r="Q1579" s="9" t="str">
        <f t="shared" si="200"/>
        <v>publishing</v>
      </c>
      <c r="R1579" s="10" t="str">
        <f t="shared" si="201"/>
        <v>art books</v>
      </c>
      <c r="S1579" s="8">
        <f t="shared" si="202"/>
        <v>41054.639444444438</v>
      </c>
      <c r="T1579" s="8">
        <f t="shared" si="199"/>
        <v>41114.639444444438</v>
      </c>
      <c r="U1579" s="7">
        <f t="shared" si="203"/>
        <v>60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98"/>
        <v>10.80653663679494</v>
      </c>
      <c r="P1580" s="7">
        <f t="shared" si="206"/>
        <v>51.25</v>
      </c>
      <c r="Q1580" s="9" t="str">
        <f t="shared" si="200"/>
        <v>publishing</v>
      </c>
      <c r="R1580" s="10" t="str">
        <f t="shared" si="201"/>
        <v>art books</v>
      </c>
      <c r="S1580" s="8">
        <f t="shared" si="202"/>
        <v>40398.857534722221</v>
      </c>
      <c r="T1580" s="8">
        <f t="shared" si="199"/>
        <v>40422.875</v>
      </c>
      <c r="U1580" s="7">
        <f t="shared" si="203"/>
        <v>24.017465277778683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98"/>
        <v>0.84008400840084008</v>
      </c>
      <c r="P1581" s="7">
        <f t="shared" si="206"/>
        <v>14</v>
      </c>
      <c r="Q1581" s="9" t="str">
        <f t="shared" si="200"/>
        <v>publishing</v>
      </c>
      <c r="R1581" s="10" t="str">
        <f t="shared" si="201"/>
        <v>art books</v>
      </c>
      <c r="S1581" s="8">
        <f t="shared" si="202"/>
        <v>41481.788090277776</v>
      </c>
      <c r="T1581" s="8">
        <f t="shared" si="199"/>
        <v>41514.788090277776</v>
      </c>
      <c r="U1581" s="7">
        <f t="shared" si="203"/>
        <v>33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98"/>
        <v>0</v>
      </c>
      <c r="P1582" s="7">
        <f>IF(L1582&gt;0, E1582/L1582,0)</f>
        <v>0</v>
      </c>
      <c r="Q1582" s="9" t="str">
        <f t="shared" si="200"/>
        <v>publishing</v>
      </c>
      <c r="R1582" s="10" t="str">
        <f t="shared" si="201"/>
        <v>art books</v>
      </c>
      <c r="S1582" s="8">
        <f t="shared" si="202"/>
        <v>40989.841736111106</v>
      </c>
      <c r="T1582" s="8">
        <f t="shared" si="199"/>
        <v>41049.841736111106</v>
      </c>
      <c r="U1582" s="7">
        <f t="shared" si="203"/>
        <v>60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98"/>
        <v>0.5</v>
      </c>
      <c r="P1583" s="7">
        <f>E1583/L1583</f>
        <v>5</v>
      </c>
      <c r="Q1583" s="9" t="str">
        <f t="shared" si="200"/>
        <v>photography</v>
      </c>
      <c r="R1583" s="10" t="str">
        <f t="shared" si="201"/>
        <v>places</v>
      </c>
      <c r="S1583" s="8">
        <f t="shared" si="202"/>
        <v>42325.240624999999</v>
      </c>
      <c r="T1583" s="8">
        <f t="shared" si="199"/>
        <v>42357.240624999999</v>
      </c>
      <c r="U1583" s="7">
        <f t="shared" si="203"/>
        <v>32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98"/>
        <v>9.3000000000000007</v>
      </c>
      <c r="P1584" s="7">
        <f>E1584/L1584</f>
        <v>31</v>
      </c>
      <c r="Q1584" s="9" t="str">
        <f t="shared" si="200"/>
        <v>photography</v>
      </c>
      <c r="R1584" s="10" t="str">
        <f t="shared" si="201"/>
        <v>places</v>
      </c>
      <c r="S1584" s="8">
        <f t="shared" si="202"/>
        <v>42246.581631944442</v>
      </c>
      <c r="T1584" s="8">
        <f t="shared" si="199"/>
        <v>42303.680555555555</v>
      </c>
      <c r="U1584" s="7">
        <f t="shared" si="203"/>
        <v>57.098923611112696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98"/>
        <v>7.4999999999999997E-2</v>
      </c>
      <c r="P1585" s="7">
        <f>E1585/L1585</f>
        <v>15</v>
      </c>
      <c r="Q1585" s="9" t="str">
        <f t="shared" si="200"/>
        <v>photography</v>
      </c>
      <c r="R1585" s="10" t="str">
        <f t="shared" si="201"/>
        <v>places</v>
      </c>
      <c r="S1585" s="8">
        <f t="shared" si="202"/>
        <v>41877.696655092594</v>
      </c>
      <c r="T1585" s="8">
        <f t="shared" si="199"/>
        <v>41907.696655092594</v>
      </c>
      <c r="U1585" s="7">
        <f t="shared" si="203"/>
        <v>30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98"/>
        <v>0</v>
      </c>
      <c r="P1586" s="7">
        <f>IF(L1586&gt;0, E1586/L1586,0)</f>
        <v>0</v>
      </c>
      <c r="Q1586" s="9" t="str">
        <f t="shared" si="200"/>
        <v>photography</v>
      </c>
      <c r="R1586" s="10" t="str">
        <f t="shared" si="201"/>
        <v>places</v>
      </c>
      <c r="S1586" s="8">
        <f t="shared" si="202"/>
        <v>41779.440983796296</v>
      </c>
      <c r="T1586" s="8">
        <f t="shared" si="199"/>
        <v>41789.440983796296</v>
      </c>
      <c r="U1586" s="7">
        <f t="shared" si="203"/>
        <v>10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98"/>
        <v>79</v>
      </c>
      <c r="P1587" s="7">
        <f>E1587/L1587</f>
        <v>131.66666666666666</v>
      </c>
      <c r="Q1587" s="9" t="str">
        <f t="shared" si="200"/>
        <v>photography</v>
      </c>
      <c r="R1587" s="10" t="str">
        <f t="shared" si="201"/>
        <v>places</v>
      </c>
      <c r="S1587" s="8">
        <f t="shared" si="202"/>
        <v>42707.687129629623</v>
      </c>
      <c r="T1587" s="8">
        <f t="shared" si="199"/>
        <v>42729.249999999993</v>
      </c>
      <c r="U1587" s="7">
        <f t="shared" si="203"/>
        <v>21.562870370369637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98"/>
        <v>0</v>
      </c>
      <c r="P1588" s="7">
        <f>IF(L1588&gt;0, E1588/L1588,0)</f>
        <v>0</v>
      </c>
      <c r="Q1588" s="9" t="str">
        <f t="shared" si="200"/>
        <v>photography</v>
      </c>
      <c r="R1588" s="10" t="str">
        <f t="shared" si="201"/>
        <v>places</v>
      </c>
      <c r="S1588" s="8">
        <f t="shared" si="202"/>
        <v>42068.896087962959</v>
      </c>
      <c r="T1588" s="8">
        <f t="shared" si="199"/>
        <v>42098.854421296295</v>
      </c>
      <c r="U1588" s="7">
        <f t="shared" si="203"/>
        <v>29.958333333335759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98"/>
        <v>1.3333333333333334E-2</v>
      </c>
      <c r="P1589" s="7">
        <f>E1589/L1589</f>
        <v>1</v>
      </c>
      <c r="Q1589" s="9" t="str">
        <f t="shared" si="200"/>
        <v>photography</v>
      </c>
      <c r="R1589" s="10" t="str">
        <f t="shared" si="201"/>
        <v>places</v>
      </c>
      <c r="S1589" s="8">
        <f t="shared" si="202"/>
        <v>41956.742650462962</v>
      </c>
      <c r="T1589" s="8">
        <f t="shared" si="199"/>
        <v>41986.742650462962</v>
      </c>
      <c r="U1589" s="7">
        <f t="shared" si="203"/>
        <v>30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98"/>
        <v>0</v>
      </c>
      <c r="P1590" s="7">
        <f>IF(L1590&gt;0, E1590/L1590,0)</f>
        <v>0</v>
      </c>
      <c r="Q1590" s="9" t="str">
        <f t="shared" si="200"/>
        <v>photography</v>
      </c>
      <c r="R1590" s="10" t="str">
        <f t="shared" si="201"/>
        <v>places</v>
      </c>
      <c r="S1590" s="8">
        <f t="shared" si="202"/>
        <v>42005.041655092595</v>
      </c>
      <c r="T1590" s="8">
        <f t="shared" si="199"/>
        <v>42035.633333333331</v>
      </c>
      <c r="U1590" s="7">
        <f t="shared" si="203"/>
        <v>30.591678240736655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98"/>
        <v>0</v>
      </c>
      <c r="P1591" s="7">
        <f>IF(L1591&gt;0, E1591/L1591,0)</f>
        <v>0</v>
      </c>
      <c r="Q1591" s="9" t="str">
        <f t="shared" si="200"/>
        <v>photography</v>
      </c>
      <c r="R1591" s="10" t="str">
        <f t="shared" si="201"/>
        <v>places</v>
      </c>
      <c r="S1591" s="8">
        <f t="shared" si="202"/>
        <v>42256.776458333326</v>
      </c>
      <c r="T1591" s="8">
        <f t="shared" si="199"/>
        <v>42286.776458333326</v>
      </c>
      <c r="U1591" s="7">
        <f t="shared" si="203"/>
        <v>30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98"/>
        <v>1.7</v>
      </c>
      <c r="P1592" s="7">
        <f>E1592/L1592</f>
        <v>510</v>
      </c>
      <c r="Q1592" s="9" t="str">
        <f t="shared" si="200"/>
        <v>photography</v>
      </c>
      <c r="R1592" s="10" t="str">
        <f t="shared" si="201"/>
        <v>places</v>
      </c>
      <c r="S1592" s="8">
        <f t="shared" si="202"/>
        <v>42240.648888888885</v>
      </c>
      <c r="T1592" s="8">
        <f t="shared" si="199"/>
        <v>42270.648888888885</v>
      </c>
      <c r="U1592" s="7">
        <f t="shared" si="203"/>
        <v>30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98"/>
        <v>29.228571428571428</v>
      </c>
      <c r="P1593" s="7">
        <f>E1593/L1593</f>
        <v>44.478260869565219</v>
      </c>
      <c r="Q1593" s="9" t="str">
        <f t="shared" si="200"/>
        <v>photography</v>
      </c>
      <c r="R1593" s="10" t="str">
        <f t="shared" si="201"/>
        <v>places</v>
      </c>
      <c r="S1593" s="8">
        <f t="shared" si="202"/>
        <v>42433.517835648141</v>
      </c>
      <c r="T1593" s="8">
        <f t="shared" si="199"/>
        <v>42463.476168981484</v>
      </c>
      <c r="U1593" s="7">
        <f t="shared" si="203"/>
        <v>29.958333333343035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98"/>
        <v>0</v>
      </c>
      <c r="P1594" s="7">
        <f>IF(L1594&gt;0, E1594/L1594,0)</f>
        <v>0</v>
      </c>
      <c r="Q1594" s="9" t="str">
        <f t="shared" si="200"/>
        <v>photography</v>
      </c>
      <c r="R1594" s="10" t="str">
        <f t="shared" si="201"/>
        <v>places</v>
      </c>
      <c r="S1594" s="8">
        <f t="shared" si="202"/>
        <v>42045.86440972222</v>
      </c>
      <c r="T1594" s="8">
        <f t="shared" si="199"/>
        <v>42090.822743055549</v>
      </c>
      <c r="U1594" s="7">
        <f t="shared" si="203"/>
        <v>44.958333333328483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98"/>
        <v>1.3636363636363636E-2</v>
      </c>
      <c r="P1595" s="7">
        <f>E1595/L1595</f>
        <v>1</v>
      </c>
      <c r="Q1595" s="9" t="str">
        <f t="shared" si="200"/>
        <v>photography</v>
      </c>
      <c r="R1595" s="10" t="str">
        <f t="shared" si="201"/>
        <v>places</v>
      </c>
      <c r="S1595" s="8">
        <f t="shared" si="202"/>
        <v>42033.63721064815</v>
      </c>
      <c r="T1595" s="8">
        <f t="shared" si="199"/>
        <v>42063.63721064815</v>
      </c>
      <c r="U1595" s="7">
        <f t="shared" si="203"/>
        <v>30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98"/>
        <v>20.5</v>
      </c>
      <c r="P1596" s="7">
        <f>E1596/L1596</f>
        <v>20.5</v>
      </c>
      <c r="Q1596" s="9" t="str">
        <f t="shared" si="200"/>
        <v>photography</v>
      </c>
      <c r="R1596" s="10" t="str">
        <f t="shared" si="201"/>
        <v>places</v>
      </c>
      <c r="S1596" s="8">
        <f t="shared" si="202"/>
        <v>42445.504421296289</v>
      </c>
      <c r="T1596" s="8">
        <f t="shared" si="199"/>
        <v>42505.472916666666</v>
      </c>
      <c r="U1596" s="7">
        <f t="shared" si="203"/>
        <v>59.968495370376331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98"/>
        <v>0.28000000000000003</v>
      </c>
      <c r="P1597" s="7">
        <f>E1597/L1597</f>
        <v>40</v>
      </c>
      <c r="Q1597" s="9" t="str">
        <f t="shared" si="200"/>
        <v>photography</v>
      </c>
      <c r="R1597" s="10" t="str">
        <f t="shared" si="201"/>
        <v>places</v>
      </c>
      <c r="S1597" s="8">
        <f t="shared" si="202"/>
        <v>41779.84175925926</v>
      </c>
      <c r="T1597" s="8">
        <f t="shared" si="199"/>
        <v>41808.634027777771</v>
      </c>
      <c r="U1597" s="7">
        <f t="shared" si="203"/>
        <v>28.792268518511264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98"/>
        <v>2.3076923076923075</v>
      </c>
      <c r="P1598" s="7">
        <f>E1598/L1598</f>
        <v>25</v>
      </c>
      <c r="Q1598" s="9" t="str">
        <f t="shared" si="200"/>
        <v>photography</v>
      </c>
      <c r="R1598" s="10" t="str">
        <f t="shared" si="201"/>
        <v>places</v>
      </c>
      <c r="S1598" s="8">
        <f t="shared" si="202"/>
        <v>41941.221863425926</v>
      </c>
      <c r="T1598" s="8">
        <f t="shared" si="199"/>
        <v>41986.26353009259</v>
      </c>
      <c r="U1598" s="7">
        <f t="shared" si="203"/>
        <v>45.041666666664241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98"/>
        <v>0</v>
      </c>
      <c r="P1599" s="7">
        <f>IF(L1599&gt;0, E1599/L1599,0)</f>
        <v>0</v>
      </c>
      <c r="Q1599" s="9" t="str">
        <f t="shared" si="200"/>
        <v>photography</v>
      </c>
      <c r="R1599" s="10" t="str">
        <f t="shared" si="201"/>
        <v>places</v>
      </c>
      <c r="S1599" s="8">
        <f t="shared" si="202"/>
        <v>42603.145798611113</v>
      </c>
      <c r="T1599" s="8">
        <f t="shared" si="199"/>
        <v>42633.145798611113</v>
      </c>
      <c r="U1599" s="7">
        <f t="shared" si="203"/>
        <v>30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98"/>
        <v>0.125</v>
      </c>
      <c r="P1600" s="7">
        <f>E1600/L1600</f>
        <v>1</v>
      </c>
      <c r="Q1600" s="9" t="str">
        <f t="shared" si="200"/>
        <v>photography</v>
      </c>
      <c r="R1600" s="10" t="str">
        <f t="shared" si="201"/>
        <v>places</v>
      </c>
      <c r="S1600" s="8">
        <f t="shared" si="202"/>
        <v>42151.459004629629</v>
      </c>
      <c r="T1600" s="8">
        <f t="shared" si="199"/>
        <v>42211.459004629629</v>
      </c>
      <c r="U1600" s="7">
        <f t="shared" si="203"/>
        <v>60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98"/>
        <v>0</v>
      </c>
      <c r="P1601" s="7">
        <f>IF(L1601&gt;0, E1601/L1601,0)</f>
        <v>0</v>
      </c>
      <c r="Q1601" s="9" t="str">
        <f t="shared" si="200"/>
        <v>photography</v>
      </c>
      <c r="R1601" s="10" t="str">
        <f t="shared" si="201"/>
        <v>places</v>
      </c>
      <c r="S1601" s="8">
        <f t="shared" si="202"/>
        <v>42438.330740740734</v>
      </c>
      <c r="T1601" s="8">
        <f t="shared" si="199"/>
        <v>42468.289074074077</v>
      </c>
      <c r="U1601" s="7">
        <f t="shared" si="203"/>
        <v>29.958333333343035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207">E1602*100/D1602</f>
        <v>7.34</v>
      </c>
      <c r="P1602" s="7">
        <f t="shared" ref="P1602:P1633" si="208">E1602/L1602</f>
        <v>40.777777777777779</v>
      </c>
      <c r="Q1602" s="9" t="str">
        <f t="shared" si="200"/>
        <v>photography</v>
      </c>
      <c r="R1602" s="10" t="str">
        <f t="shared" si="201"/>
        <v>places</v>
      </c>
      <c r="S1602" s="8">
        <f t="shared" si="202"/>
        <v>41790.848981481475</v>
      </c>
      <c r="T1602" s="8">
        <f t="shared" ref="T1602:T1665" si="209">(I1602/86400)+25569+(-5/24)</f>
        <v>41835.007638888885</v>
      </c>
      <c r="U1602" s="7">
        <f t="shared" si="203"/>
        <v>44.158657407409919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207"/>
        <v>108.2492</v>
      </c>
      <c r="P1603" s="7">
        <f t="shared" si="208"/>
        <v>48.325535714285714</v>
      </c>
      <c r="Q1603" s="9" t="str">
        <f t="shared" ref="Q1603:Q1666" si="210">LEFT(N1603, SEARCH("/",N1603,1)-1)</f>
        <v>music</v>
      </c>
      <c r="R1603" s="10" t="str">
        <f t="shared" ref="R1603:R1666" si="211">RIGHT(N1603,LEN(N1603)-FIND("/",N1603))</f>
        <v>rock</v>
      </c>
      <c r="S1603" s="8">
        <f t="shared" ref="S1603:S1666" si="212">(J1603/86400)+25569+(-5/24)</f>
        <v>40637.884641203702</v>
      </c>
      <c r="T1603" s="8">
        <f t="shared" si="209"/>
        <v>40667.884641203702</v>
      </c>
      <c r="U1603" s="7">
        <f t="shared" ref="U1603:U1666" si="213">T1603-S1603</f>
        <v>30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207"/>
        <v>100.16666666666667</v>
      </c>
      <c r="P1604" s="7">
        <f t="shared" si="208"/>
        <v>46.953125</v>
      </c>
      <c r="Q1604" s="9" t="str">
        <f t="shared" si="210"/>
        <v>music</v>
      </c>
      <c r="R1604" s="10" t="str">
        <f t="shared" si="211"/>
        <v>rock</v>
      </c>
      <c r="S1604" s="8">
        <f t="shared" si="212"/>
        <v>40788.089317129627</v>
      </c>
      <c r="T1604" s="8">
        <f t="shared" si="209"/>
        <v>40830.75</v>
      </c>
      <c r="U1604" s="7">
        <f t="shared" si="213"/>
        <v>42.660682870373421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207"/>
        <v>100.033</v>
      </c>
      <c r="P1605" s="7">
        <f t="shared" si="208"/>
        <v>66.688666666666663</v>
      </c>
      <c r="Q1605" s="9" t="str">
        <f t="shared" si="210"/>
        <v>music</v>
      </c>
      <c r="R1605" s="10" t="str">
        <f t="shared" si="211"/>
        <v>rock</v>
      </c>
      <c r="S1605" s="8">
        <f t="shared" si="212"/>
        <v>40875.961331018516</v>
      </c>
      <c r="T1605" s="8">
        <f t="shared" si="209"/>
        <v>40935.961331018516</v>
      </c>
      <c r="U1605" s="7">
        <f t="shared" si="213"/>
        <v>60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207"/>
        <v>122.10714285714286</v>
      </c>
      <c r="P1606" s="7">
        <f t="shared" si="208"/>
        <v>48.842857142857142</v>
      </c>
      <c r="Q1606" s="9" t="str">
        <f t="shared" si="210"/>
        <v>music</v>
      </c>
      <c r="R1606" s="10" t="str">
        <f t="shared" si="211"/>
        <v>rock</v>
      </c>
      <c r="S1606" s="8">
        <f t="shared" si="212"/>
        <v>40945.636979166666</v>
      </c>
      <c r="T1606" s="8">
        <f t="shared" si="209"/>
        <v>40985.595312500001</v>
      </c>
      <c r="U1606" s="7">
        <f t="shared" si="213"/>
        <v>39.958333333335759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207"/>
        <v>100.69333333333333</v>
      </c>
      <c r="P1607" s="7">
        <f t="shared" si="208"/>
        <v>137.30909090909091</v>
      </c>
      <c r="Q1607" s="9" t="str">
        <f t="shared" si="210"/>
        <v>music</v>
      </c>
      <c r="R1607" s="10" t="str">
        <f t="shared" si="211"/>
        <v>rock</v>
      </c>
      <c r="S1607" s="8">
        <f t="shared" si="212"/>
        <v>40746.804548611108</v>
      </c>
      <c r="T1607" s="8">
        <f t="shared" si="209"/>
        <v>40756.083333333328</v>
      </c>
      <c r="U1607" s="7">
        <f t="shared" si="213"/>
        <v>9.2787847222207347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207"/>
        <v>101.004125</v>
      </c>
      <c r="P1608" s="7">
        <f t="shared" si="208"/>
        <v>87.829673913043479</v>
      </c>
      <c r="Q1608" s="9" t="str">
        <f t="shared" si="210"/>
        <v>music</v>
      </c>
      <c r="R1608" s="10" t="str">
        <f t="shared" si="211"/>
        <v>rock</v>
      </c>
      <c r="S1608" s="8">
        <f t="shared" si="212"/>
        <v>40535.903217592589</v>
      </c>
      <c r="T1608" s="8">
        <f t="shared" si="209"/>
        <v>40625.861550925925</v>
      </c>
      <c r="U1608" s="7">
        <f t="shared" si="213"/>
        <v>89.958333333335759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207"/>
        <v>145.11000000000001</v>
      </c>
      <c r="P1609" s="7">
        <f t="shared" si="208"/>
        <v>70.785365853658533</v>
      </c>
      <c r="Q1609" s="9" t="str">
        <f t="shared" si="210"/>
        <v>music</v>
      </c>
      <c r="R1609" s="10" t="str">
        <f t="shared" si="211"/>
        <v>rock</v>
      </c>
      <c r="S1609" s="8">
        <f t="shared" si="212"/>
        <v>41053.600127314814</v>
      </c>
      <c r="T1609" s="8">
        <f t="shared" si="209"/>
        <v>41074.600127314814</v>
      </c>
      <c r="U1609" s="7">
        <f t="shared" si="213"/>
        <v>21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207"/>
        <v>101.25</v>
      </c>
      <c r="P1610" s="7">
        <f t="shared" si="208"/>
        <v>52.826086956521742</v>
      </c>
      <c r="Q1610" s="9" t="str">
        <f t="shared" si="210"/>
        <v>music</v>
      </c>
      <c r="R1610" s="10" t="str">
        <f t="shared" si="211"/>
        <v>rock</v>
      </c>
      <c r="S1610" s="8">
        <f t="shared" si="212"/>
        <v>41607.622523148144</v>
      </c>
      <c r="T1610" s="8">
        <f t="shared" si="209"/>
        <v>41640.018055555549</v>
      </c>
      <c r="U1610" s="7">
        <f t="shared" si="213"/>
        <v>32.395532407404971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207"/>
        <v>118.33333333333333</v>
      </c>
      <c r="P1611" s="7">
        <f t="shared" si="208"/>
        <v>443.75</v>
      </c>
      <c r="Q1611" s="9" t="str">
        <f t="shared" si="210"/>
        <v>music</v>
      </c>
      <c r="R1611" s="10" t="str">
        <f t="shared" si="211"/>
        <v>rock</v>
      </c>
      <c r="S1611" s="8">
        <f t="shared" si="212"/>
        <v>40795.792928240735</v>
      </c>
      <c r="T1611" s="8">
        <f t="shared" si="209"/>
        <v>40849.125</v>
      </c>
      <c r="U1611" s="7">
        <f t="shared" si="213"/>
        <v>53.332071759265091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207"/>
        <v>271.85000000000002</v>
      </c>
      <c r="P1612" s="7">
        <f t="shared" si="208"/>
        <v>48.544642857142854</v>
      </c>
      <c r="Q1612" s="9" t="str">
        <f t="shared" si="210"/>
        <v>music</v>
      </c>
      <c r="R1612" s="10" t="str">
        <f t="shared" si="211"/>
        <v>rock</v>
      </c>
      <c r="S1612" s="8">
        <f t="shared" si="212"/>
        <v>41228.716550925921</v>
      </c>
      <c r="T1612" s="8">
        <f t="shared" si="209"/>
        <v>41258.716550925921</v>
      </c>
      <c r="U1612" s="7">
        <f t="shared" si="213"/>
        <v>30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207"/>
        <v>125.125</v>
      </c>
      <c r="P1613" s="7">
        <f t="shared" si="208"/>
        <v>37.074074074074076</v>
      </c>
      <c r="Q1613" s="9" t="str">
        <f t="shared" si="210"/>
        <v>music</v>
      </c>
      <c r="R1613" s="10" t="str">
        <f t="shared" si="211"/>
        <v>rock</v>
      </c>
      <c r="S1613" s="8">
        <f t="shared" si="212"/>
        <v>41408.792037037034</v>
      </c>
      <c r="T1613" s="8">
        <f t="shared" si="209"/>
        <v>41429.792037037034</v>
      </c>
      <c r="U1613" s="7">
        <f t="shared" si="213"/>
        <v>21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207"/>
        <v>110</v>
      </c>
      <c r="P1614" s="7">
        <f t="shared" si="208"/>
        <v>50</v>
      </c>
      <c r="Q1614" s="9" t="str">
        <f t="shared" si="210"/>
        <v>music</v>
      </c>
      <c r="R1614" s="10" t="str">
        <f t="shared" si="211"/>
        <v>rock</v>
      </c>
      <c r="S1614" s="8">
        <f t="shared" si="212"/>
        <v>41246.666481481479</v>
      </c>
      <c r="T1614" s="8">
        <f t="shared" si="209"/>
        <v>41276.666481481479</v>
      </c>
      <c r="U1614" s="7">
        <f t="shared" si="213"/>
        <v>30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207"/>
        <v>101.5</v>
      </c>
      <c r="P1615" s="7">
        <f t="shared" si="208"/>
        <v>39.03846153846154</v>
      </c>
      <c r="Q1615" s="9" t="str">
        <f t="shared" si="210"/>
        <v>music</v>
      </c>
      <c r="R1615" s="10" t="str">
        <f t="shared" si="211"/>
        <v>rock</v>
      </c>
      <c r="S1615" s="8">
        <f t="shared" si="212"/>
        <v>41081.861134259256</v>
      </c>
      <c r="T1615" s="8">
        <f t="shared" si="209"/>
        <v>41111.861134259256</v>
      </c>
      <c r="U1615" s="7">
        <f t="shared" si="213"/>
        <v>30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207"/>
        <v>102.7</v>
      </c>
      <c r="P1616" s="7">
        <f t="shared" si="208"/>
        <v>66.688311688311686</v>
      </c>
      <c r="Q1616" s="9" t="str">
        <f t="shared" si="210"/>
        <v>music</v>
      </c>
      <c r="R1616" s="10" t="str">
        <f t="shared" si="211"/>
        <v>rock</v>
      </c>
      <c r="S1616" s="8">
        <f t="shared" si="212"/>
        <v>41794.772789351853</v>
      </c>
      <c r="T1616" s="8">
        <f t="shared" si="209"/>
        <v>41854.5</v>
      </c>
      <c r="U1616" s="7">
        <f t="shared" si="213"/>
        <v>59.727210648146865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207"/>
        <v>114.125</v>
      </c>
      <c r="P1617" s="7">
        <f t="shared" si="208"/>
        <v>67.132352941176464</v>
      </c>
      <c r="Q1617" s="9" t="str">
        <f t="shared" si="210"/>
        <v>music</v>
      </c>
      <c r="R1617" s="10" t="str">
        <f t="shared" si="211"/>
        <v>rock</v>
      </c>
      <c r="S1617" s="8">
        <f t="shared" si="212"/>
        <v>40844.842546296291</v>
      </c>
      <c r="T1617" s="8">
        <f t="shared" si="209"/>
        <v>40889.884212962963</v>
      </c>
      <c r="U1617" s="7">
        <f t="shared" si="213"/>
        <v>45.041666666671517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207"/>
        <v>104.2</v>
      </c>
      <c r="P1618" s="7">
        <f t="shared" si="208"/>
        <v>66.369426751592357</v>
      </c>
      <c r="Q1618" s="9" t="str">
        <f t="shared" si="210"/>
        <v>music</v>
      </c>
      <c r="R1618" s="10" t="str">
        <f t="shared" si="211"/>
        <v>rock</v>
      </c>
      <c r="S1618" s="8">
        <f t="shared" si="212"/>
        <v>41194.507187499999</v>
      </c>
      <c r="T1618" s="8">
        <f t="shared" si="209"/>
        <v>41235.708333333328</v>
      </c>
      <c r="U1618" s="7">
        <f t="shared" si="213"/>
        <v>41.201145833329065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207"/>
        <v>145.85714285714286</v>
      </c>
      <c r="P1619" s="7">
        <f t="shared" si="208"/>
        <v>64.620253164556956</v>
      </c>
      <c r="Q1619" s="9" t="str">
        <f t="shared" si="210"/>
        <v>music</v>
      </c>
      <c r="R1619" s="10" t="str">
        <f t="shared" si="211"/>
        <v>rock</v>
      </c>
      <c r="S1619" s="8">
        <f t="shared" si="212"/>
        <v>41546.455879629626</v>
      </c>
      <c r="T1619" s="8">
        <f t="shared" si="209"/>
        <v>41579.583333333328</v>
      </c>
      <c r="U1619" s="7">
        <f t="shared" si="213"/>
        <v>33.127453703702486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207"/>
        <v>105.06666666666666</v>
      </c>
      <c r="P1620" s="7">
        <f t="shared" si="208"/>
        <v>58.370370370370374</v>
      </c>
      <c r="Q1620" s="9" t="str">
        <f t="shared" si="210"/>
        <v>music</v>
      </c>
      <c r="R1620" s="10" t="str">
        <f t="shared" si="211"/>
        <v>rock</v>
      </c>
      <c r="S1620" s="8">
        <f t="shared" si="212"/>
        <v>41301.446006944439</v>
      </c>
      <c r="T1620" s="8">
        <f t="shared" si="209"/>
        <v>41341.446006944439</v>
      </c>
      <c r="U1620" s="7">
        <f t="shared" si="213"/>
        <v>40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207"/>
        <v>133.33333333333334</v>
      </c>
      <c r="P1621" s="7">
        <f t="shared" si="208"/>
        <v>86.956521739130437</v>
      </c>
      <c r="Q1621" s="9" t="str">
        <f t="shared" si="210"/>
        <v>music</v>
      </c>
      <c r="R1621" s="10" t="str">
        <f t="shared" si="211"/>
        <v>rock</v>
      </c>
      <c r="S1621" s="8">
        <f t="shared" si="212"/>
        <v>41875.977847222217</v>
      </c>
      <c r="T1621" s="8">
        <f t="shared" si="209"/>
        <v>41896.977847222217</v>
      </c>
      <c r="U1621" s="7">
        <f t="shared" si="213"/>
        <v>21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207"/>
        <v>113</v>
      </c>
      <c r="P1622" s="7">
        <f t="shared" si="208"/>
        <v>66.470588235294116</v>
      </c>
      <c r="Q1622" s="9" t="str">
        <f t="shared" si="210"/>
        <v>music</v>
      </c>
      <c r="R1622" s="10" t="str">
        <f t="shared" si="211"/>
        <v>rock</v>
      </c>
      <c r="S1622" s="8">
        <f t="shared" si="212"/>
        <v>41321.131249999999</v>
      </c>
      <c r="T1622" s="8">
        <f t="shared" si="209"/>
        <v>41328.131249999999</v>
      </c>
      <c r="U1622" s="7">
        <f t="shared" si="213"/>
        <v>7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207"/>
        <v>121.2</v>
      </c>
      <c r="P1623" s="7">
        <f t="shared" si="208"/>
        <v>163.78378378378378</v>
      </c>
      <c r="Q1623" s="9" t="str">
        <f t="shared" si="210"/>
        <v>music</v>
      </c>
      <c r="R1623" s="10" t="str">
        <f t="shared" si="211"/>
        <v>rock</v>
      </c>
      <c r="S1623" s="8">
        <f t="shared" si="212"/>
        <v>41003.398321759254</v>
      </c>
      <c r="T1623" s="8">
        <f t="shared" si="209"/>
        <v>41056.957638888889</v>
      </c>
      <c r="U1623" s="7">
        <f t="shared" si="213"/>
        <v>53.559317129635019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207"/>
        <v>101.72463768115942</v>
      </c>
      <c r="P1624" s="7">
        <f t="shared" si="208"/>
        <v>107.98461538461538</v>
      </c>
      <c r="Q1624" s="9" t="str">
        <f t="shared" si="210"/>
        <v>music</v>
      </c>
      <c r="R1624" s="10" t="str">
        <f t="shared" si="211"/>
        <v>rock</v>
      </c>
      <c r="S1624" s="8">
        <f t="shared" si="212"/>
        <v>41950.086504629631</v>
      </c>
      <c r="T1624" s="8">
        <f t="shared" si="209"/>
        <v>41990.124305555553</v>
      </c>
      <c r="U1624" s="7">
        <f t="shared" si="213"/>
        <v>40.037800925922056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207"/>
        <v>101.06666666666666</v>
      </c>
      <c r="P1625" s="7">
        <f t="shared" si="208"/>
        <v>42.111111111111114</v>
      </c>
      <c r="Q1625" s="9" t="str">
        <f t="shared" si="210"/>
        <v>music</v>
      </c>
      <c r="R1625" s="10" t="str">
        <f t="shared" si="211"/>
        <v>rock</v>
      </c>
      <c r="S1625" s="8">
        <f t="shared" si="212"/>
        <v>41453.480196759258</v>
      </c>
      <c r="T1625" s="8">
        <f t="shared" si="209"/>
        <v>41513.480196759258</v>
      </c>
      <c r="U1625" s="7">
        <f t="shared" si="213"/>
        <v>60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207"/>
        <v>118</v>
      </c>
      <c r="P1626" s="7">
        <f t="shared" si="208"/>
        <v>47.2</v>
      </c>
      <c r="Q1626" s="9" t="str">
        <f t="shared" si="210"/>
        <v>music</v>
      </c>
      <c r="R1626" s="10" t="str">
        <f t="shared" si="211"/>
        <v>rock</v>
      </c>
      <c r="S1626" s="8">
        <f t="shared" si="212"/>
        <v>41243.158969907403</v>
      </c>
      <c r="T1626" s="8">
        <f t="shared" si="209"/>
        <v>41283.158969907403</v>
      </c>
      <c r="U1626" s="7">
        <f t="shared" si="213"/>
        <v>40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207"/>
        <v>155.33333333333334</v>
      </c>
      <c r="P1627" s="7">
        <f t="shared" si="208"/>
        <v>112.01923076923077</v>
      </c>
      <c r="Q1627" s="9" t="str">
        <f t="shared" si="210"/>
        <v>music</v>
      </c>
      <c r="R1627" s="10" t="str">
        <f t="shared" si="211"/>
        <v>rock</v>
      </c>
      <c r="S1627" s="8">
        <f t="shared" si="212"/>
        <v>41135.491354166668</v>
      </c>
      <c r="T1627" s="8">
        <f t="shared" si="209"/>
        <v>41163.491354166668</v>
      </c>
      <c r="U1627" s="7">
        <f t="shared" si="213"/>
        <v>28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207"/>
        <v>101.1875</v>
      </c>
      <c r="P1628" s="7">
        <f t="shared" si="208"/>
        <v>74.953703703703709</v>
      </c>
      <c r="Q1628" s="9" t="str">
        <f t="shared" si="210"/>
        <v>music</v>
      </c>
      <c r="R1628" s="10" t="str">
        <f t="shared" si="211"/>
        <v>rock</v>
      </c>
      <c r="S1628" s="8">
        <f t="shared" si="212"/>
        <v>41579.639664351846</v>
      </c>
      <c r="T1628" s="8">
        <f t="shared" si="209"/>
        <v>41609.681331018517</v>
      </c>
      <c r="U1628" s="7">
        <f t="shared" si="213"/>
        <v>30.041666666671517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207"/>
        <v>117</v>
      </c>
      <c r="P1629" s="7">
        <f t="shared" si="208"/>
        <v>61.578947368421055</v>
      </c>
      <c r="Q1629" s="9" t="str">
        <f t="shared" si="210"/>
        <v>music</v>
      </c>
      <c r="R1629" s="10" t="str">
        <f t="shared" si="211"/>
        <v>rock</v>
      </c>
      <c r="S1629" s="8">
        <f t="shared" si="212"/>
        <v>41205.498715277776</v>
      </c>
      <c r="T1629" s="8">
        <f t="shared" si="209"/>
        <v>41238.999305555553</v>
      </c>
      <c r="U1629" s="7">
        <f t="shared" si="213"/>
        <v>33.500590277777519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207"/>
        <v>100.925</v>
      </c>
      <c r="P1630" s="7">
        <f t="shared" si="208"/>
        <v>45.875</v>
      </c>
      <c r="Q1630" s="9" t="str">
        <f t="shared" si="210"/>
        <v>music</v>
      </c>
      <c r="R1630" s="10" t="str">
        <f t="shared" si="211"/>
        <v>rock</v>
      </c>
      <c r="S1630" s="8">
        <f t="shared" si="212"/>
        <v>41774.528726851851</v>
      </c>
      <c r="T1630" s="8">
        <f t="shared" si="209"/>
        <v>41807.528726851851</v>
      </c>
      <c r="U1630" s="7">
        <f t="shared" si="213"/>
        <v>33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207"/>
        <v>103.66666666666667</v>
      </c>
      <c r="P1631" s="7">
        <f t="shared" si="208"/>
        <v>75.853658536585371</v>
      </c>
      <c r="Q1631" s="9" t="str">
        <f t="shared" si="210"/>
        <v>music</v>
      </c>
      <c r="R1631" s="10" t="str">
        <f t="shared" si="211"/>
        <v>rock</v>
      </c>
      <c r="S1631" s="8">
        <f t="shared" si="212"/>
        <v>41645.658946759257</v>
      </c>
      <c r="T1631" s="8">
        <f t="shared" si="209"/>
        <v>41690.658946759257</v>
      </c>
      <c r="U1631" s="7">
        <f t="shared" si="213"/>
        <v>45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207"/>
        <v>265.25</v>
      </c>
      <c r="P1632" s="7">
        <f t="shared" si="208"/>
        <v>84.206349206349202</v>
      </c>
      <c r="Q1632" s="9" t="str">
        <f t="shared" si="210"/>
        <v>music</v>
      </c>
      <c r="R1632" s="10" t="str">
        <f t="shared" si="211"/>
        <v>rock</v>
      </c>
      <c r="S1632" s="8">
        <f t="shared" si="212"/>
        <v>40939.629340277774</v>
      </c>
      <c r="T1632" s="8">
        <f t="shared" si="209"/>
        <v>40970.082638888889</v>
      </c>
      <c r="U1632" s="7">
        <f t="shared" si="213"/>
        <v>30.453298611115315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207"/>
        <v>155.91</v>
      </c>
      <c r="P1633" s="7">
        <f t="shared" si="208"/>
        <v>117.22556390977444</v>
      </c>
      <c r="Q1633" s="9" t="str">
        <f t="shared" si="210"/>
        <v>music</v>
      </c>
      <c r="R1633" s="10" t="str">
        <f t="shared" si="211"/>
        <v>rock</v>
      </c>
      <c r="S1633" s="8">
        <f t="shared" si="212"/>
        <v>41164.65116898148</v>
      </c>
      <c r="T1633" s="8">
        <f t="shared" si="209"/>
        <v>41194.65116898148</v>
      </c>
      <c r="U1633" s="7">
        <f t="shared" si="213"/>
        <v>30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207"/>
        <v>101.625</v>
      </c>
      <c r="P1634" s="7">
        <f t="shared" ref="P1634:P1665" si="214">E1634/L1634</f>
        <v>86.489361702127653</v>
      </c>
      <c r="Q1634" s="9" t="str">
        <f t="shared" si="210"/>
        <v>music</v>
      </c>
      <c r="R1634" s="10" t="str">
        <f t="shared" si="211"/>
        <v>rock</v>
      </c>
      <c r="S1634" s="8">
        <f t="shared" si="212"/>
        <v>40750.132569444446</v>
      </c>
      <c r="T1634" s="8">
        <f t="shared" si="209"/>
        <v>40810.132569444446</v>
      </c>
      <c r="U1634" s="7">
        <f t="shared" si="213"/>
        <v>60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207"/>
        <v>100</v>
      </c>
      <c r="P1635" s="7">
        <f t="shared" si="214"/>
        <v>172.41379310344828</v>
      </c>
      <c r="Q1635" s="9" t="str">
        <f t="shared" si="210"/>
        <v>music</v>
      </c>
      <c r="R1635" s="10" t="str">
        <f t="shared" si="211"/>
        <v>rock</v>
      </c>
      <c r="S1635" s="8">
        <f t="shared" si="212"/>
        <v>40896.675416666665</v>
      </c>
      <c r="T1635" s="8">
        <f t="shared" si="209"/>
        <v>40924</v>
      </c>
      <c r="U1635" s="7">
        <f t="shared" si="213"/>
        <v>27.324583333334886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207"/>
        <v>100.5</v>
      </c>
      <c r="P1636" s="7">
        <f t="shared" si="214"/>
        <v>62.8125</v>
      </c>
      <c r="Q1636" s="9" t="str">
        <f t="shared" si="210"/>
        <v>music</v>
      </c>
      <c r="R1636" s="10" t="str">
        <f t="shared" si="211"/>
        <v>rock</v>
      </c>
      <c r="S1636" s="8">
        <f t="shared" si="212"/>
        <v>40657.981493055551</v>
      </c>
      <c r="T1636" s="8">
        <f t="shared" si="209"/>
        <v>40696.040972222218</v>
      </c>
      <c r="U1636" s="7">
        <f t="shared" si="213"/>
        <v>38.059479166666279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207"/>
        <v>125.3</v>
      </c>
      <c r="P1637" s="7">
        <f t="shared" si="214"/>
        <v>67.729729729729726</v>
      </c>
      <c r="Q1637" s="9" t="str">
        <f t="shared" si="210"/>
        <v>music</v>
      </c>
      <c r="R1637" s="10" t="str">
        <f t="shared" si="211"/>
        <v>rock</v>
      </c>
      <c r="S1637" s="8">
        <f t="shared" si="212"/>
        <v>42502.660428240742</v>
      </c>
      <c r="T1637" s="8">
        <f t="shared" si="209"/>
        <v>42562.660428240742</v>
      </c>
      <c r="U1637" s="7">
        <f t="shared" si="213"/>
        <v>60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207"/>
        <v>103.55555555555556</v>
      </c>
      <c r="P1638" s="7">
        <f t="shared" si="214"/>
        <v>53.5632183908046</v>
      </c>
      <c r="Q1638" s="9" t="str">
        <f t="shared" si="210"/>
        <v>music</v>
      </c>
      <c r="R1638" s="10" t="str">
        <f t="shared" si="211"/>
        <v>rock</v>
      </c>
      <c r="S1638" s="8">
        <f t="shared" si="212"/>
        <v>40662.878333333334</v>
      </c>
      <c r="T1638" s="8">
        <f t="shared" si="209"/>
        <v>40705.958333333328</v>
      </c>
      <c r="U1638" s="7">
        <f t="shared" si="213"/>
        <v>43.07999999999447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207"/>
        <v>103.8</v>
      </c>
      <c r="P1639" s="7">
        <f t="shared" si="214"/>
        <v>34.6</v>
      </c>
      <c r="Q1639" s="9" t="str">
        <f t="shared" si="210"/>
        <v>music</v>
      </c>
      <c r="R1639" s="10" t="str">
        <f t="shared" si="211"/>
        <v>rock</v>
      </c>
      <c r="S1639" s="8">
        <f t="shared" si="212"/>
        <v>40122.543287037035</v>
      </c>
      <c r="T1639" s="8">
        <f t="shared" si="209"/>
        <v>40178.777083333327</v>
      </c>
      <c r="U1639" s="7">
        <f t="shared" si="213"/>
        <v>56.233796296291985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207"/>
        <v>105</v>
      </c>
      <c r="P1640" s="7">
        <f t="shared" si="214"/>
        <v>38.888888888888886</v>
      </c>
      <c r="Q1640" s="9" t="str">
        <f t="shared" si="210"/>
        <v>music</v>
      </c>
      <c r="R1640" s="10" t="str">
        <f t="shared" si="211"/>
        <v>rock</v>
      </c>
      <c r="S1640" s="8">
        <f t="shared" si="212"/>
        <v>41288.478796296295</v>
      </c>
      <c r="T1640" s="8">
        <f t="shared" si="209"/>
        <v>41333.684027777774</v>
      </c>
      <c r="U1640" s="7">
        <f t="shared" si="213"/>
        <v>45.205231481479132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207"/>
        <v>100</v>
      </c>
      <c r="P1641" s="7">
        <f t="shared" si="214"/>
        <v>94.736842105263165</v>
      </c>
      <c r="Q1641" s="9" t="str">
        <f t="shared" si="210"/>
        <v>music</v>
      </c>
      <c r="R1641" s="10" t="str">
        <f t="shared" si="211"/>
        <v>rock</v>
      </c>
      <c r="S1641" s="8">
        <f t="shared" si="212"/>
        <v>40941.444039351853</v>
      </c>
      <c r="T1641" s="8">
        <f t="shared" si="209"/>
        <v>40971.444039351853</v>
      </c>
      <c r="U1641" s="7">
        <f t="shared" si="213"/>
        <v>30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207"/>
        <v>169.86</v>
      </c>
      <c r="P1642" s="7">
        <f t="shared" si="214"/>
        <v>39.967058823529413</v>
      </c>
      <c r="Q1642" s="9" t="str">
        <f t="shared" si="210"/>
        <v>music</v>
      </c>
      <c r="R1642" s="10" t="str">
        <f t="shared" si="211"/>
        <v>rock</v>
      </c>
      <c r="S1642" s="8">
        <f t="shared" si="212"/>
        <v>40379.022627314815</v>
      </c>
      <c r="T1642" s="8">
        <f t="shared" si="209"/>
        <v>40392.874305555553</v>
      </c>
      <c r="U1642" s="7">
        <f t="shared" si="213"/>
        <v>13.851678240738693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207"/>
        <v>101.4</v>
      </c>
      <c r="P1643" s="7">
        <f t="shared" si="214"/>
        <v>97.5</v>
      </c>
      <c r="Q1643" s="9" t="str">
        <f t="shared" si="210"/>
        <v>music</v>
      </c>
      <c r="R1643" s="10" t="str">
        <f t="shared" si="211"/>
        <v>pop</v>
      </c>
      <c r="S1643" s="8">
        <f t="shared" si="212"/>
        <v>41962.388240740744</v>
      </c>
      <c r="T1643" s="8">
        <f t="shared" si="209"/>
        <v>41992.388240740744</v>
      </c>
      <c r="U1643" s="7">
        <f t="shared" si="213"/>
        <v>30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207"/>
        <v>100</v>
      </c>
      <c r="P1644" s="7">
        <f t="shared" si="214"/>
        <v>42.857142857142854</v>
      </c>
      <c r="Q1644" s="9" t="str">
        <f t="shared" si="210"/>
        <v>music</v>
      </c>
      <c r="R1644" s="10" t="str">
        <f t="shared" si="211"/>
        <v>pop</v>
      </c>
      <c r="S1644" s="8">
        <f t="shared" si="212"/>
        <v>40687.816284722219</v>
      </c>
      <c r="T1644" s="8">
        <f t="shared" si="209"/>
        <v>40707.816284722219</v>
      </c>
      <c r="U1644" s="7">
        <f t="shared" si="213"/>
        <v>20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207"/>
        <v>124.7</v>
      </c>
      <c r="P1645" s="7">
        <f t="shared" si="214"/>
        <v>168.51351351351352</v>
      </c>
      <c r="Q1645" s="9" t="str">
        <f t="shared" si="210"/>
        <v>music</v>
      </c>
      <c r="R1645" s="10" t="str">
        <f t="shared" si="211"/>
        <v>pop</v>
      </c>
      <c r="S1645" s="8">
        <f t="shared" si="212"/>
        <v>41146.615879629629</v>
      </c>
      <c r="T1645" s="8">
        <f t="shared" si="209"/>
        <v>41176.615879629629</v>
      </c>
      <c r="U1645" s="7">
        <f t="shared" si="213"/>
        <v>30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207"/>
        <v>109.5</v>
      </c>
      <c r="P1646" s="7">
        <f t="shared" si="214"/>
        <v>85.546875</v>
      </c>
      <c r="Q1646" s="9" t="str">
        <f t="shared" si="210"/>
        <v>music</v>
      </c>
      <c r="R1646" s="10" t="str">
        <f t="shared" si="211"/>
        <v>pop</v>
      </c>
      <c r="S1646" s="8">
        <f t="shared" si="212"/>
        <v>41174.851388888885</v>
      </c>
      <c r="T1646" s="8">
        <f t="shared" si="209"/>
        <v>41234.893055555549</v>
      </c>
      <c r="U1646" s="7">
        <f t="shared" si="213"/>
        <v>60.041666666664241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207"/>
        <v>110.8</v>
      </c>
      <c r="P1647" s="7">
        <f t="shared" si="214"/>
        <v>554</v>
      </c>
      <c r="Q1647" s="9" t="str">
        <f t="shared" si="210"/>
        <v>music</v>
      </c>
      <c r="R1647" s="10" t="str">
        <f t="shared" si="211"/>
        <v>pop</v>
      </c>
      <c r="S1647" s="8">
        <f t="shared" si="212"/>
        <v>41521.40902777778</v>
      </c>
      <c r="T1647" s="8">
        <f t="shared" si="209"/>
        <v>41535.40902777778</v>
      </c>
      <c r="U1647" s="7">
        <f t="shared" si="213"/>
        <v>14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207"/>
        <v>110.2</v>
      </c>
      <c r="P1648" s="7">
        <f t="shared" si="214"/>
        <v>26.554216867469879</v>
      </c>
      <c r="Q1648" s="9" t="str">
        <f t="shared" si="210"/>
        <v>music</v>
      </c>
      <c r="R1648" s="10" t="str">
        <f t="shared" si="211"/>
        <v>pop</v>
      </c>
      <c r="S1648" s="8">
        <f t="shared" si="212"/>
        <v>41833.241932870369</v>
      </c>
      <c r="T1648" s="8">
        <f t="shared" si="209"/>
        <v>41865.549305555549</v>
      </c>
      <c r="U1648" s="7">
        <f t="shared" si="213"/>
        <v>32.307372685179871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207"/>
        <v>104.72</v>
      </c>
      <c r="P1649" s="7">
        <f t="shared" si="214"/>
        <v>113.82608695652173</v>
      </c>
      <c r="Q1649" s="9" t="str">
        <f t="shared" si="210"/>
        <v>music</v>
      </c>
      <c r="R1649" s="10" t="str">
        <f t="shared" si="211"/>
        <v>pop</v>
      </c>
      <c r="S1649" s="8">
        <f t="shared" si="212"/>
        <v>41039.201122685183</v>
      </c>
      <c r="T1649" s="8">
        <f t="shared" si="209"/>
        <v>41069.201122685183</v>
      </c>
      <c r="U1649" s="7">
        <f t="shared" si="213"/>
        <v>30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207"/>
        <v>125.26086956521739</v>
      </c>
      <c r="P1650" s="7">
        <f t="shared" si="214"/>
        <v>32.011111111111113</v>
      </c>
      <c r="Q1650" s="9" t="str">
        <f t="shared" si="210"/>
        <v>music</v>
      </c>
      <c r="R1650" s="10" t="str">
        <f t="shared" si="211"/>
        <v>pop</v>
      </c>
      <c r="S1650" s="8">
        <f t="shared" si="212"/>
        <v>40592.496319444443</v>
      </c>
      <c r="T1650" s="8">
        <f t="shared" si="209"/>
        <v>40622.454652777778</v>
      </c>
      <c r="U1650" s="7">
        <f t="shared" si="213"/>
        <v>29.958333333335759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207"/>
        <v>100.58763157894737</v>
      </c>
      <c r="P1651" s="7">
        <f t="shared" si="214"/>
        <v>47.189259259259259</v>
      </c>
      <c r="Q1651" s="9" t="str">
        <f t="shared" si="210"/>
        <v>music</v>
      </c>
      <c r="R1651" s="10" t="str">
        <f t="shared" si="211"/>
        <v>pop</v>
      </c>
      <c r="S1651" s="8">
        <f t="shared" si="212"/>
        <v>41737.476331018515</v>
      </c>
      <c r="T1651" s="8">
        <f t="shared" si="209"/>
        <v>41782.476331018515</v>
      </c>
      <c r="U1651" s="7">
        <f t="shared" si="213"/>
        <v>45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207"/>
        <v>141.55000000000001</v>
      </c>
      <c r="P1652" s="7">
        <f t="shared" si="214"/>
        <v>88.46875</v>
      </c>
      <c r="Q1652" s="9" t="str">
        <f t="shared" si="210"/>
        <v>music</v>
      </c>
      <c r="R1652" s="10" t="str">
        <f t="shared" si="211"/>
        <v>pop</v>
      </c>
      <c r="S1652" s="8">
        <f t="shared" si="212"/>
        <v>41526.227280092593</v>
      </c>
      <c r="T1652" s="8">
        <f t="shared" si="209"/>
        <v>41556.227280092593</v>
      </c>
      <c r="U1652" s="7">
        <f t="shared" si="213"/>
        <v>30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207"/>
        <v>100.75</v>
      </c>
      <c r="P1653" s="7">
        <f t="shared" si="214"/>
        <v>100.75</v>
      </c>
      <c r="Q1653" s="9" t="str">
        <f t="shared" si="210"/>
        <v>music</v>
      </c>
      <c r="R1653" s="10" t="str">
        <f t="shared" si="211"/>
        <v>pop</v>
      </c>
      <c r="S1653" s="8">
        <f t="shared" si="212"/>
        <v>40625.692361111105</v>
      </c>
      <c r="T1653" s="8">
        <f t="shared" si="209"/>
        <v>40659.082638888889</v>
      </c>
      <c r="U1653" s="7">
        <f t="shared" si="213"/>
        <v>33.390277777783922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207"/>
        <v>100.66666666666667</v>
      </c>
      <c r="P1654" s="7">
        <f t="shared" si="214"/>
        <v>64.714285714285708</v>
      </c>
      <c r="Q1654" s="9" t="str">
        <f t="shared" si="210"/>
        <v>music</v>
      </c>
      <c r="R1654" s="10" t="str">
        <f t="shared" si="211"/>
        <v>pop</v>
      </c>
      <c r="S1654" s="8">
        <f t="shared" si="212"/>
        <v>41572.284641203703</v>
      </c>
      <c r="T1654" s="8">
        <f t="shared" si="209"/>
        <v>41602.326307870368</v>
      </c>
      <c r="U1654" s="7">
        <f t="shared" si="213"/>
        <v>30.041666666664241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207"/>
        <v>174.2304</v>
      </c>
      <c r="P1655" s="7">
        <f t="shared" si="214"/>
        <v>51.854285714285716</v>
      </c>
      <c r="Q1655" s="9" t="str">
        <f t="shared" si="210"/>
        <v>music</v>
      </c>
      <c r="R1655" s="10" t="str">
        <f t="shared" si="211"/>
        <v>pop</v>
      </c>
      <c r="S1655" s="8">
        <f t="shared" si="212"/>
        <v>40626.626111111109</v>
      </c>
      <c r="T1655" s="8">
        <f t="shared" si="209"/>
        <v>40657.626111111109</v>
      </c>
      <c r="U1655" s="7">
        <f t="shared" si="213"/>
        <v>31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207"/>
        <v>119.90909090909091</v>
      </c>
      <c r="P1656" s="7">
        <f t="shared" si="214"/>
        <v>38.794117647058826</v>
      </c>
      <c r="Q1656" s="9" t="str">
        <f t="shared" si="210"/>
        <v>music</v>
      </c>
      <c r="R1656" s="10" t="str">
        <f t="shared" si="211"/>
        <v>pop</v>
      </c>
      <c r="S1656" s="8">
        <f t="shared" si="212"/>
        <v>40987.682407407403</v>
      </c>
      <c r="T1656" s="8">
        <f t="shared" si="209"/>
        <v>41017.682407407403</v>
      </c>
      <c r="U1656" s="7">
        <f t="shared" si="213"/>
        <v>30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207"/>
        <v>142.86666666666667</v>
      </c>
      <c r="P1657" s="7">
        <f t="shared" si="214"/>
        <v>44.645833333333336</v>
      </c>
      <c r="Q1657" s="9" t="str">
        <f t="shared" si="210"/>
        <v>music</v>
      </c>
      <c r="R1657" s="10" t="str">
        <f t="shared" si="211"/>
        <v>pop</v>
      </c>
      <c r="S1657" s="8">
        <f t="shared" si="212"/>
        <v>40974.583564814813</v>
      </c>
      <c r="T1657" s="8">
        <f t="shared" si="209"/>
        <v>41004.541898148142</v>
      </c>
      <c r="U1657" s="7">
        <f t="shared" si="213"/>
        <v>29.958333333328483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207"/>
        <v>100.33493333333334</v>
      </c>
      <c r="P1658" s="7">
        <f t="shared" si="214"/>
        <v>156.77333333333334</v>
      </c>
      <c r="Q1658" s="9" t="str">
        <f t="shared" si="210"/>
        <v>music</v>
      </c>
      <c r="R1658" s="10" t="str">
        <f t="shared" si="211"/>
        <v>pop</v>
      </c>
      <c r="S1658" s="8">
        <f t="shared" si="212"/>
        <v>41226.720509259256</v>
      </c>
      <c r="T1658" s="8">
        <f t="shared" si="209"/>
        <v>41256.720509259256</v>
      </c>
      <c r="U1658" s="7">
        <f t="shared" si="213"/>
        <v>30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207"/>
        <v>104.93380000000001</v>
      </c>
      <c r="P1659" s="7">
        <f t="shared" si="214"/>
        <v>118.70339366515837</v>
      </c>
      <c r="Q1659" s="9" t="str">
        <f t="shared" si="210"/>
        <v>music</v>
      </c>
      <c r="R1659" s="10" t="str">
        <f t="shared" si="211"/>
        <v>pop</v>
      </c>
      <c r="S1659" s="8">
        <f t="shared" si="212"/>
        <v>41023.573703703703</v>
      </c>
      <c r="T1659" s="8">
        <f t="shared" si="209"/>
        <v>41053.573703703703</v>
      </c>
      <c r="U1659" s="7">
        <f t="shared" si="213"/>
        <v>30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207"/>
        <v>132.23333333333332</v>
      </c>
      <c r="P1660" s="7">
        <f t="shared" si="214"/>
        <v>74.149532710280369</v>
      </c>
      <c r="Q1660" s="9" t="str">
        <f t="shared" si="210"/>
        <v>music</v>
      </c>
      <c r="R1660" s="10" t="str">
        <f t="shared" si="211"/>
        <v>pop</v>
      </c>
      <c r="S1660" s="8">
        <f t="shared" si="212"/>
        <v>41223.013506944444</v>
      </c>
      <c r="T1660" s="8">
        <f t="shared" si="209"/>
        <v>41261.388888888883</v>
      </c>
      <c r="U1660" s="7">
        <f t="shared" si="213"/>
        <v>38.375381944439141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207"/>
        <v>112.8</v>
      </c>
      <c r="P1661" s="7">
        <f t="shared" si="214"/>
        <v>12.533333333333333</v>
      </c>
      <c r="Q1661" s="9" t="str">
        <f t="shared" si="210"/>
        <v>music</v>
      </c>
      <c r="R1661" s="10" t="str">
        <f t="shared" si="211"/>
        <v>pop</v>
      </c>
      <c r="S1661" s="8">
        <f t="shared" si="212"/>
        <v>41596.705104166664</v>
      </c>
      <c r="T1661" s="8">
        <f t="shared" si="209"/>
        <v>41625.291666666664</v>
      </c>
      <c r="U1661" s="7">
        <f t="shared" si="213"/>
        <v>28.586562500000582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207"/>
        <v>1253.75</v>
      </c>
      <c r="P1662" s="7">
        <f t="shared" si="214"/>
        <v>27.861111111111111</v>
      </c>
      <c r="Q1662" s="9" t="str">
        <f t="shared" si="210"/>
        <v>music</v>
      </c>
      <c r="R1662" s="10" t="str">
        <f t="shared" si="211"/>
        <v>pop</v>
      </c>
      <c r="S1662" s="8">
        <f t="shared" si="212"/>
        <v>42459.485532407409</v>
      </c>
      <c r="T1662" s="8">
        <f t="shared" si="209"/>
        <v>42490.707638888889</v>
      </c>
      <c r="U1662" s="7">
        <f t="shared" si="213"/>
        <v>31.222106481480296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207"/>
        <v>102.50632911392405</v>
      </c>
      <c r="P1663" s="7">
        <f t="shared" si="214"/>
        <v>80.178217821782184</v>
      </c>
      <c r="Q1663" s="9" t="str">
        <f t="shared" si="210"/>
        <v>music</v>
      </c>
      <c r="R1663" s="10" t="str">
        <f t="shared" si="211"/>
        <v>pop</v>
      </c>
      <c r="S1663" s="8">
        <f t="shared" si="212"/>
        <v>42343.789710648147</v>
      </c>
      <c r="T1663" s="8">
        <f t="shared" si="209"/>
        <v>42386.666666666664</v>
      </c>
      <c r="U1663" s="7">
        <f t="shared" si="213"/>
        <v>42.876956018517376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207"/>
        <v>102.6375</v>
      </c>
      <c r="P1664" s="7">
        <f t="shared" si="214"/>
        <v>132.43548387096774</v>
      </c>
      <c r="Q1664" s="9" t="str">
        <f t="shared" si="210"/>
        <v>music</v>
      </c>
      <c r="R1664" s="10" t="str">
        <f t="shared" si="211"/>
        <v>pop</v>
      </c>
      <c r="S1664" s="8">
        <f t="shared" si="212"/>
        <v>40847.99</v>
      </c>
      <c r="T1664" s="8">
        <f t="shared" si="209"/>
        <v>40908.031666666662</v>
      </c>
      <c r="U1664" s="7">
        <f t="shared" si="213"/>
        <v>60.041666666664241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207"/>
        <v>108</v>
      </c>
      <c r="P1665" s="7">
        <f t="shared" si="214"/>
        <v>33.75</v>
      </c>
      <c r="Q1665" s="9" t="str">
        <f t="shared" si="210"/>
        <v>music</v>
      </c>
      <c r="R1665" s="10" t="str">
        <f t="shared" si="211"/>
        <v>pop</v>
      </c>
      <c r="S1665" s="8">
        <f t="shared" si="212"/>
        <v>42005.813738425924</v>
      </c>
      <c r="T1665" s="8">
        <f t="shared" si="209"/>
        <v>42035.813738425924</v>
      </c>
      <c r="U1665" s="7">
        <f t="shared" si="213"/>
        <v>30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215">E1666*100/D1666</f>
        <v>122.4088</v>
      </c>
      <c r="P1666" s="7">
        <f t="shared" ref="P1666:P1683" si="216">E1666/L1666</f>
        <v>34.384494382022467</v>
      </c>
      <c r="Q1666" s="9" t="str">
        <f t="shared" si="210"/>
        <v>music</v>
      </c>
      <c r="R1666" s="10" t="str">
        <f t="shared" si="211"/>
        <v>pop</v>
      </c>
      <c r="S1666" s="8">
        <f t="shared" si="212"/>
        <v>40939.553449074076</v>
      </c>
      <c r="T1666" s="8">
        <f t="shared" ref="T1666:T1729" si="217">(I1666/86400)+25569+(-5/24)</f>
        <v>40983.957638888889</v>
      </c>
      <c r="U1666" s="7">
        <f t="shared" si="213"/>
        <v>44.404189814813435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215"/>
        <v>119.45714285714286</v>
      </c>
      <c r="P1667" s="7">
        <f t="shared" si="216"/>
        <v>44.956989247311824</v>
      </c>
      <c r="Q1667" s="9" t="str">
        <f t="shared" ref="Q1667:Q1730" si="218">LEFT(N1667, SEARCH("/",N1667,1)-1)</f>
        <v>music</v>
      </c>
      <c r="R1667" s="10" t="str">
        <f t="shared" ref="R1667:R1730" si="219">RIGHT(N1667,LEN(N1667)-FIND("/",N1667))</f>
        <v>pop</v>
      </c>
      <c r="S1667" s="8">
        <f t="shared" ref="S1667:S1730" si="220">(J1667/86400)+25569+(-5/24)</f>
        <v>40564.441122685181</v>
      </c>
      <c r="T1667" s="8">
        <f t="shared" si="217"/>
        <v>40595.916666666664</v>
      </c>
      <c r="U1667" s="7">
        <f t="shared" ref="U1667:U1730" si="221">T1667-S1667</f>
        <v>31.475543981483497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215"/>
        <v>160.88</v>
      </c>
      <c r="P1668" s="7">
        <f t="shared" si="216"/>
        <v>41.04081632653061</v>
      </c>
      <c r="Q1668" s="9" t="str">
        <f t="shared" si="218"/>
        <v>music</v>
      </c>
      <c r="R1668" s="10" t="str">
        <f t="shared" si="219"/>
        <v>pop</v>
      </c>
      <c r="S1668" s="8">
        <f t="shared" si="220"/>
        <v>41331.04482638889</v>
      </c>
      <c r="T1668" s="8">
        <f t="shared" si="217"/>
        <v>41361.003159722219</v>
      </c>
      <c r="U1668" s="7">
        <f t="shared" si="221"/>
        <v>29.958333333328483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215"/>
        <v>126.85294117647059</v>
      </c>
      <c r="P1669" s="7">
        <f t="shared" si="216"/>
        <v>52.597560975609753</v>
      </c>
      <c r="Q1669" s="9" t="str">
        <f t="shared" si="218"/>
        <v>music</v>
      </c>
      <c r="R1669" s="10" t="str">
        <f t="shared" si="219"/>
        <v>pop</v>
      </c>
      <c r="S1669" s="8">
        <f t="shared" si="220"/>
        <v>41681.862245370365</v>
      </c>
      <c r="T1669" s="8">
        <f t="shared" si="217"/>
        <v>41709.082638888889</v>
      </c>
      <c r="U1669" s="7">
        <f t="shared" si="221"/>
        <v>27.220393518524361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215"/>
        <v>102.6375</v>
      </c>
      <c r="P1670" s="7">
        <f t="shared" si="216"/>
        <v>70.784482758620683</v>
      </c>
      <c r="Q1670" s="9" t="str">
        <f t="shared" si="218"/>
        <v>music</v>
      </c>
      <c r="R1670" s="10" t="str">
        <f t="shared" si="219"/>
        <v>pop</v>
      </c>
      <c r="S1670" s="8">
        <f t="shared" si="220"/>
        <v>40844.941423611112</v>
      </c>
      <c r="T1670" s="8">
        <f t="shared" si="217"/>
        <v>40874.983090277776</v>
      </c>
      <c r="U1670" s="7">
        <f t="shared" si="221"/>
        <v>30.041666666664241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215"/>
        <v>139.75</v>
      </c>
      <c r="P1671" s="7">
        <f t="shared" si="216"/>
        <v>53.75</v>
      </c>
      <c r="Q1671" s="9" t="str">
        <f t="shared" si="218"/>
        <v>music</v>
      </c>
      <c r="R1671" s="10" t="str">
        <f t="shared" si="219"/>
        <v>pop</v>
      </c>
      <c r="S1671" s="8">
        <f t="shared" si="220"/>
        <v>42461.676805555551</v>
      </c>
      <c r="T1671" s="8">
        <f t="shared" si="217"/>
        <v>42521.676805555551</v>
      </c>
      <c r="U1671" s="7">
        <f t="shared" si="221"/>
        <v>60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215"/>
        <v>102.6</v>
      </c>
      <c r="P1672" s="7">
        <f t="shared" si="216"/>
        <v>44.608695652173914</v>
      </c>
      <c r="Q1672" s="9" t="str">
        <f t="shared" si="218"/>
        <v>music</v>
      </c>
      <c r="R1672" s="10" t="str">
        <f t="shared" si="219"/>
        <v>pop</v>
      </c>
      <c r="S1672" s="8">
        <f t="shared" si="220"/>
        <v>40313.722210648142</v>
      </c>
      <c r="T1672" s="8">
        <f t="shared" si="217"/>
        <v>40363.958333333328</v>
      </c>
      <c r="U1672" s="7">
        <f t="shared" si="221"/>
        <v>50.236122685186274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215"/>
        <v>100.6735</v>
      </c>
      <c r="P1673" s="7">
        <f t="shared" si="216"/>
        <v>26.148961038961041</v>
      </c>
      <c r="Q1673" s="9" t="str">
        <f t="shared" si="218"/>
        <v>music</v>
      </c>
      <c r="R1673" s="10" t="str">
        <f t="shared" si="219"/>
        <v>pop</v>
      </c>
      <c r="S1673" s="8">
        <f t="shared" si="220"/>
        <v>42553.335810185185</v>
      </c>
      <c r="T1673" s="8">
        <f t="shared" si="217"/>
        <v>42583.335810185185</v>
      </c>
      <c r="U1673" s="7">
        <f t="shared" si="221"/>
        <v>30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215"/>
        <v>112.94117647058823</v>
      </c>
      <c r="P1674" s="7">
        <f t="shared" si="216"/>
        <v>39.183673469387756</v>
      </c>
      <c r="Q1674" s="9" t="str">
        <f t="shared" si="218"/>
        <v>music</v>
      </c>
      <c r="R1674" s="10" t="str">
        <f t="shared" si="219"/>
        <v>pop</v>
      </c>
      <c r="S1674" s="8">
        <f t="shared" si="220"/>
        <v>41034.448263888888</v>
      </c>
      <c r="T1674" s="8">
        <f t="shared" si="217"/>
        <v>41064.448263888888</v>
      </c>
      <c r="U1674" s="7">
        <f t="shared" si="221"/>
        <v>30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215"/>
        <v>128.0952380952381</v>
      </c>
      <c r="P1675" s="7">
        <f t="shared" si="216"/>
        <v>45.593220338983052</v>
      </c>
      <c r="Q1675" s="9" t="str">
        <f t="shared" si="218"/>
        <v>music</v>
      </c>
      <c r="R1675" s="10" t="str">
        <f t="shared" si="219"/>
        <v>pop</v>
      </c>
      <c r="S1675" s="8">
        <f t="shared" si="220"/>
        <v>42039.670046296298</v>
      </c>
      <c r="T1675" s="8">
        <f t="shared" si="217"/>
        <v>42069.670046296298</v>
      </c>
      <c r="U1675" s="7">
        <f t="shared" si="221"/>
        <v>30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215"/>
        <v>201.7</v>
      </c>
      <c r="P1676" s="7">
        <f t="shared" si="216"/>
        <v>89.247787610619469</v>
      </c>
      <c r="Q1676" s="9" t="str">
        <f t="shared" si="218"/>
        <v>music</v>
      </c>
      <c r="R1676" s="10" t="str">
        <f t="shared" si="219"/>
        <v>pop</v>
      </c>
      <c r="S1676" s="8">
        <f t="shared" si="220"/>
        <v>42569.397060185183</v>
      </c>
      <c r="T1676" s="8">
        <f t="shared" si="217"/>
        <v>42600.082638888889</v>
      </c>
      <c r="U1676" s="7">
        <f t="shared" si="221"/>
        <v>30.685578703705687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215"/>
        <v>137.416</v>
      </c>
      <c r="P1677" s="7">
        <f t="shared" si="216"/>
        <v>40.416470588235299</v>
      </c>
      <c r="Q1677" s="9" t="str">
        <f t="shared" si="218"/>
        <v>music</v>
      </c>
      <c r="R1677" s="10" t="str">
        <f t="shared" si="219"/>
        <v>pop</v>
      </c>
      <c r="S1677" s="8">
        <f t="shared" si="220"/>
        <v>40802.524768518517</v>
      </c>
      <c r="T1677" s="8">
        <f t="shared" si="217"/>
        <v>40832.710416666661</v>
      </c>
      <c r="U1677" s="7">
        <f t="shared" si="221"/>
        <v>30.185648148144537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215"/>
        <v>115.33333333333333</v>
      </c>
      <c r="P1678" s="7">
        <f t="shared" si="216"/>
        <v>82.38095238095238</v>
      </c>
      <c r="Q1678" s="9" t="str">
        <f t="shared" si="218"/>
        <v>music</v>
      </c>
      <c r="R1678" s="10" t="str">
        <f t="shared" si="219"/>
        <v>pop</v>
      </c>
      <c r="S1678" s="8">
        <f t="shared" si="220"/>
        <v>40973.517905092587</v>
      </c>
      <c r="T1678" s="8">
        <f t="shared" si="217"/>
        <v>41019.957638888889</v>
      </c>
      <c r="U1678" s="7">
        <f t="shared" si="221"/>
        <v>46.43973379630188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215"/>
        <v>111.66666666666667</v>
      </c>
      <c r="P1679" s="7">
        <f t="shared" si="216"/>
        <v>159.52380952380952</v>
      </c>
      <c r="Q1679" s="9" t="str">
        <f t="shared" si="218"/>
        <v>music</v>
      </c>
      <c r="R1679" s="10" t="str">
        <f t="shared" si="219"/>
        <v>pop</v>
      </c>
      <c r="S1679" s="8">
        <f t="shared" si="220"/>
        <v>42416.198796296296</v>
      </c>
      <c r="T1679" s="8">
        <f t="shared" si="217"/>
        <v>42476.040972222218</v>
      </c>
      <c r="U1679" s="7">
        <f t="shared" si="221"/>
        <v>59.842175925921765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215"/>
        <v>118.4</v>
      </c>
      <c r="P1680" s="7">
        <f t="shared" si="216"/>
        <v>36.244897959183675</v>
      </c>
      <c r="Q1680" s="9" t="str">
        <f t="shared" si="218"/>
        <v>music</v>
      </c>
      <c r="R1680" s="10" t="str">
        <f t="shared" si="219"/>
        <v>pop</v>
      </c>
      <c r="S1680" s="8">
        <f t="shared" si="220"/>
        <v>41662.646655092591</v>
      </c>
      <c r="T1680" s="8">
        <f t="shared" si="217"/>
        <v>41676.646655092591</v>
      </c>
      <c r="U1680" s="7">
        <f t="shared" si="221"/>
        <v>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215"/>
        <v>175</v>
      </c>
      <c r="P1681" s="7">
        <f t="shared" si="216"/>
        <v>62.5</v>
      </c>
      <c r="Q1681" s="9" t="str">
        <f t="shared" si="218"/>
        <v>music</v>
      </c>
      <c r="R1681" s="10" t="str">
        <f t="shared" si="219"/>
        <v>pop</v>
      </c>
      <c r="S1681" s="8">
        <f t="shared" si="220"/>
        <v>40722.860474537032</v>
      </c>
      <c r="T1681" s="8">
        <f t="shared" si="217"/>
        <v>40745.860474537032</v>
      </c>
      <c r="U1681" s="7">
        <f t="shared" si="221"/>
        <v>23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215"/>
        <v>117.5</v>
      </c>
      <c r="P1682" s="7">
        <f t="shared" si="216"/>
        <v>47</v>
      </c>
      <c r="Q1682" s="9" t="str">
        <f t="shared" si="218"/>
        <v>music</v>
      </c>
      <c r="R1682" s="10" t="str">
        <f t="shared" si="219"/>
        <v>pop</v>
      </c>
      <c r="S1682" s="8">
        <f t="shared" si="220"/>
        <v>41802.549386574072</v>
      </c>
      <c r="T1682" s="8">
        <f t="shared" si="217"/>
        <v>41832.549386574072</v>
      </c>
      <c r="U1682" s="7">
        <f t="shared" si="221"/>
        <v>30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215"/>
        <v>101.42212307692307</v>
      </c>
      <c r="P1683" s="7">
        <f t="shared" si="216"/>
        <v>74.575090497737563</v>
      </c>
      <c r="Q1683" s="9" t="str">
        <f t="shared" si="218"/>
        <v>music</v>
      </c>
      <c r="R1683" s="10" t="str">
        <f t="shared" si="219"/>
        <v>faith</v>
      </c>
      <c r="S1683" s="8">
        <f t="shared" si="220"/>
        <v>42773.91300925926</v>
      </c>
      <c r="T1683" s="8">
        <f t="shared" si="217"/>
        <v>42822.874999999993</v>
      </c>
      <c r="U1683" s="7">
        <f t="shared" si="221"/>
        <v>48.96199074073229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215"/>
        <v>0</v>
      </c>
      <c r="P1684" s="7">
        <f>IF(L1684&gt;0, E1684/L1684,0)</f>
        <v>0</v>
      </c>
      <c r="Q1684" s="9" t="str">
        <f t="shared" si="218"/>
        <v>music</v>
      </c>
      <c r="R1684" s="10" t="str">
        <f t="shared" si="219"/>
        <v>faith</v>
      </c>
      <c r="S1684" s="8">
        <f t="shared" si="220"/>
        <v>42779.005324074074</v>
      </c>
      <c r="T1684" s="8">
        <f t="shared" si="217"/>
        <v>42838.963657407403</v>
      </c>
      <c r="U1684" s="7">
        <f t="shared" si="221"/>
        <v>59.958333333328483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215"/>
        <v>21.714285714285715</v>
      </c>
      <c r="P1685" s="7">
        <f t="shared" ref="P1685:P1697" si="222">E1685/L1685</f>
        <v>76</v>
      </c>
      <c r="Q1685" s="9" t="str">
        <f t="shared" si="218"/>
        <v>music</v>
      </c>
      <c r="R1685" s="10" t="str">
        <f t="shared" si="219"/>
        <v>faith</v>
      </c>
      <c r="S1685" s="8">
        <f t="shared" si="220"/>
        <v>42808.57335648148</v>
      </c>
      <c r="T1685" s="8">
        <f t="shared" si="217"/>
        <v>42832.57335648148</v>
      </c>
      <c r="U1685" s="7">
        <f t="shared" si="221"/>
        <v>24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215"/>
        <v>109.125</v>
      </c>
      <c r="P1686" s="7">
        <f t="shared" si="222"/>
        <v>86.43564356435644</v>
      </c>
      <c r="Q1686" s="9" t="str">
        <f t="shared" si="218"/>
        <v>music</v>
      </c>
      <c r="R1686" s="10" t="str">
        <f t="shared" si="219"/>
        <v>faith</v>
      </c>
      <c r="S1686" s="8">
        <f t="shared" si="220"/>
        <v>42783.606956018521</v>
      </c>
      <c r="T1686" s="8">
        <f t="shared" si="217"/>
        <v>42811.565289351849</v>
      </c>
      <c r="U1686" s="7">
        <f t="shared" si="221"/>
        <v>27.958333333328483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215"/>
        <v>102.85714285714286</v>
      </c>
      <c r="P1687" s="7">
        <f t="shared" si="222"/>
        <v>24</v>
      </c>
      <c r="Q1687" s="9" t="str">
        <f t="shared" si="218"/>
        <v>music</v>
      </c>
      <c r="R1687" s="10" t="str">
        <f t="shared" si="219"/>
        <v>faith</v>
      </c>
      <c r="S1687" s="8">
        <f t="shared" si="220"/>
        <v>42788.041932870365</v>
      </c>
      <c r="T1687" s="8">
        <f t="shared" si="217"/>
        <v>42818.0002662037</v>
      </c>
      <c r="U1687" s="7">
        <f t="shared" si="221"/>
        <v>29.958333333335759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215"/>
        <v>0.36</v>
      </c>
      <c r="P1688" s="7">
        <f t="shared" si="222"/>
        <v>18</v>
      </c>
      <c r="Q1688" s="9" t="str">
        <f t="shared" si="218"/>
        <v>music</v>
      </c>
      <c r="R1688" s="10" t="str">
        <f t="shared" si="219"/>
        <v>faith</v>
      </c>
      <c r="S1688" s="8">
        <f t="shared" si="220"/>
        <v>42792.635636574072</v>
      </c>
      <c r="T1688" s="8">
        <f t="shared" si="217"/>
        <v>42852.593969907401</v>
      </c>
      <c r="U1688" s="7">
        <f t="shared" si="221"/>
        <v>59.958333333328483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215"/>
        <v>31.25</v>
      </c>
      <c r="P1689" s="7">
        <f t="shared" si="222"/>
        <v>80.128205128205124</v>
      </c>
      <c r="Q1689" s="9" t="str">
        <f t="shared" si="218"/>
        <v>music</v>
      </c>
      <c r="R1689" s="10" t="str">
        <f t="shared" si="219"/>
        <v>faith</v>
      </c>
      <c r="S1689" s="8">
        <f t="shared" si="220"/>
        <v>42801.838483796295</v>
      </c>
      <c r="T1689" s="8">
        <f t="shared" si="217"/>
        <v>42835.635416666664</v>
      </c>
      <c r="U1689" s="7">
        <f t="shared" si="221"/>
        <v>33.796932870369346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215"/>
        <v>44.3</v>
      </c>
      <c r="P1690" s="7">
        <f t="shared" si="222"/>
        <v>253.14285714285714</v>
      </c>
      <c r="Q1690" s="9" t="str">
        <f t="shared" si="218"/>
        <v>music</v>
      </c>
      <c r="R1690" s="10" t="str">
        <f t="shared" si="219"/>
        <v>faith</v>
      </c>
      <c r="S1690" s="8">
        <f t="shared" si="220"/>
        <v>42804.326319444437</v>
      </c>
      <c r="T1690" s="8">
        <f t="shared" si="217"/>
        <v>42834.28465277778</v>
      </c>
      <c r="U1690" s="7">
        <f t="shared" si="221"/>
        <v>29.958333333343035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215"/>
        <v>100</v>
      </c>
      <c r="P1691" s="7">
        <f t="shared" si="222"/>
        <v>171.42857142857142</v>
      </c>
      <c r="Q1691" s="9" t="str">
        <f t="shared" si="218"/>
        <v>music</v>
      </c>
      <c r="R1691" s="10" t="str">
        <f t="shared" si="219"/>
        <v>faith</v>
      </c>
      <c r="S1691" s="8">
        <f t="shared" si="220"/>
        <v>42780.734143518515</v>
      </c>
      <c r="T1691" s="8">
        <f t="shared" si="217"/>
        <v>42810.692476851851</v>
      </c>
      <c r="U1691" s="7">
        <f t="shared" si="221"/>
        <v>29.958333333335759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215"/>
        <v>25.4</v>
      </c>
      <c r="P1692" s="7">
        <f t="shared" si="222"/>
        <v>57.727272727272727</v>
      </c>
      <c r="Q1692" s="9" t="str">
        <f t="shared" si="218"/>
        <v>music</v>
      </c>
      <c r="R1692" s="10" t="str">
        <f t="shared" si="219"/>
        <v>faith</v>
      </c>
      <c r="S1692" s="8">
        <f t="shared" si="220"/>
        <v>42801.222708333335</v>
      </c>
      <c r="T1692" s="8">
        <f t="shared" si="217"/>
        <v>42831.181041666663</v>
      </c>
      <c r="U1692" s="7">
        <f t="shared" si="221"/>
        <v>29.958333333328483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215"/>
        <v>33.473333333333336</v>
      </c>
      <c r="P1693" s="7">
        <f t="shared" si="222"/>
        <v>264.26315789473682</v>
      </c>
      <c r="Q1693" s="9" t="str">
        <f t="shared" si="218"/>
        <v>music</v>
      </c>
      <c r="R1693" s="10" t="str">
        <f t="shared" si="219"/>
        <v>faith</v>
      </c>
      <c r="S1693" s="8">
        <f t="shared" si="220"/>
        <v>42795.493148148147</v>
      </c>
      <c r="T1693" s="8">
        <f t="shared" si="217"/>
        <v>42827.833333333336</v>
      </c>
      <c r="U1693" s="7">
        <f t="shared" si="221"/>
        <v>32.340185185188602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215"/>
        <v>47.8</v>
      </c>
      <c r="P1694" s="7">
        <f t="shared" si="222"/>
        <v>159.33333333333334</v>
      </c>
      <c r="Q1694" s="9" t="str">
        <f t="shared" si="218"/>
        <v>music</v>
      </c>
      <c r="R1694" s="10" t="str">
        <f t="shared" si="219"/>
        <v>faith</v>
      </c>
      <c r="S1694" s="8">
        <f t="shared" si="220"/>
        <v>42787.94290509259</v>
      </c>
      <c r="T1694" s="8">
        <f t="shared" si="217"/>
        <v>42820.790972222218</v>
      </c>
      <c r="U1694" s="7">
        <f t="shared" si="221"/>
        <v>32.848067129627452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215"/>
        <v>9.3333333333333339</v>
      </c>
      <c r="P1695" s="7">
        <f t="shared" si="222"/>
        <v>35</v>
      </c>
      <c r="Q1695" s="9" t="str">
        <f t="shared" si="218"/>
        <v>music</v>
      </c>
      <c r="R1695" s="10" t="str">
        <f t="shared" si="219"/>
        <v>faith</v>
      </c>
      <c r="S1695" s="8">
        <f t="shared" si="220"/>
        <v>42803.711944444447</v>
      </c>
      <c r="T1695" s="8">
        <f t="shared" si="217"/>
        <v>42834.624999999993</v>
      </c>
      <c r="U1695" s="7">
        <f t="shared" si="221"/>
        <v>30.913055555545725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215"/>
        <v>0.05</v>
      </c>
      <c r="P1696" s="7">
        <f t="shared" si="222"/>
        <v>5</v>
      </c>
      <c r="Q1696" s="9" t="str">
        <f t="shared" si="218"/>
        <v>music</v>
      </c>
      <c r="R1696" s="10" t="str">
        <f t="shared" si="219"/>
        <v>faith</v>
      </c>
      <c r="S1696" s="8">
        <f t="shared" si="220"/>
        <v>42791.461504629631</v>
      </c>
      <c r="T1696" s="8">
        <f t="shared" si="217"/>
        <v>42820.98333333333</v>
      </c>
      <c r="U1696" s="7">
        <f t="shared" si="221"/>
        <v>29.521828703698702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215"/>
        <v>11.708333333333334</v>
      </c>
      <c r="P1697" s="7">
        <f t="shared" si="222"/>
        <v>61.086956521739133</v>
      </c>
      <c r="Q1697" s="9" t="str">
        <f t="shared" si="218"/>
        <v>music</v>
      </c>
      <c r="R1697" s="10" t="str">
        <f t="shared" si="219"/>
        <v>faith</v>
      </c>
      <c r="S1697" s="8">
        <f t="shared" si="220"/>
        <v>42800.823078703703</v>
      </c>
      <c r="T1697" s="8">
        <f t="shared" si="217"/>
        <v>42834.833333333336</v>
      </c>
      <c r="U1697" s="7">
        <f t="shared" si="221"/>
        <v>34.010254629632982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215"/>
        <v>0</v>
      </c>
      <c r="P1698" s="7">
        <f>IF(L1698&gt;0, E1698/L1698,0)</f>
        <v>0</v>
      </c>
      <c r="Q1698" s="9" t="str">
        <f t="shared" si="218"/>
        <v>music</v>
      </c>
      <c r="R1698" s="10" t="str">
        <f t="shared" si="219"/>
        <v>faith</v>
      </c>
      <c r="S1698" s="8">
        <f t="shared" si="220"/>
        <v>42795.861238425925</v>
      </c>
      <c r="T1698" s="8">
        <f t="shared" si="217"/>
        <v>42825.819571759253</v>
      </c>
      <c r="U1698" s="7">
        <f t="shared" si="221"/>
        <v>29.958333333328483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215"/>
        <v>20.207999999999998</v>
      </c>
      <c r="P1699" s="7">
        <f>E1699/L1699</f>
        <v>114.81818181818181</v>
      </c>
      <c r="Q1699" s="9" t="str">
        <f t="shared" si="218"/>
        <v>music</v>
      </c>
      <c r="R1699" s="10" t="str">
        <f t="shared" si="219"/>
        <v>faith</v>
      </c>
      <c r="S1699" s="8">
        <f t="shared" si="220"/>
        <v>42804.824629629627</v>
      </c>
      <c r="T1699" s="8">
        <f t="shared" si="217"/>
        <v>42834.782962962963</v>
      </c>
      <c r="U1699" s="7">
        <f t="shared" si="221"/>
        <v>29.958333333335759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215"/>
        <v>0</v>
      </c>
      <c r="P1700" s="7">
        <f>IF(L1700&gt;0, E1700/L1700,0)</f>
        <v>0</v>
      </c>
      <c r="Q1700" s="9" t="str">
        <f t="shared" si="218"/>
        <v>music</v>
      </c>
      <c r="R1700" s="10" t="str">
        <f t="shared" si="219"/>
        <v>faith</v>
      </c>
      <c r="S1700" s="8">
        <f t="shared" si="220"/>
        <v>42795.999537037038</v>
      </c>
      <c r="T1700" s="8">
        <f t="shared" si="217"/>
        <v>42819.939583333333</v>
      </c>
      <c r="U1700" s="7">
        <f t="shared" si="221"/>
        <v>23.940046296294895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215"/>
        <v>4.2311459353574925</v>
      </c>
      <c r="P1701" s="7">
        <f t="shared" ref="P1701:P1706" si="223">E1701/L1701</f>
        <v>54</v>
      </c>
      <c r="Q1701" s="9" t="str">
        <f t="shared" si="218"/>
        <v>music</v>
      </c>
      <c r="R1701" s="10" t="str">
        <f t="shared" si="219"/>
        <v>faith</v>
      </c>
      <c r="S1701" s="8">
        <f t="shared" si="220"/>
        <v>42806.655613425923</v>
      </c>
      <c r="T1701" s="8">
        <f t="shared" si="217"/>
        <v>42836.655613425923</v>
      </c>
      <c r="U1701" s="7">
        <f t="shared" si="221"/>
        <v>30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215"/>
        <v>26.06</v>
      </c>
      <c r="P1702" s="7">
        <f t="shared" si="223"/>
        <v>65.974683544303801</v>
      </c>
      <c r="Q1702" s="9" t="str">
        <f t="shared" si="218"/>
        <v>music</v>
      </c>
      <c r="R1702" s="10" t="str">
        <f t="shared" si="219"/>
        <v>faith</v>
      </c>
      <c r="S1702" s="8">
        <f t="shared" si="220"/>
        <v>42795.863310185181</v>
      </c>
      <c r="T1702" s="8">
        <f t="shared" si="217"/>
        <v>42825.958333333336</v>
      </c>
      <c r="U1702" s="7">
        <f t="shared" si="221"/>
        <v>30.095023148154723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215"/>
        <v>0.19801980198019803</v>
      </c>
      <c r="P1703" s="7">
        <f t="shared" si="223"/>
        <v>5</v>
      </c>
      <c r="Q1703" s="9" t="str">
        <f t="shared" si="218"/>
        <v>music</v>
      </c>
      <c r="R1703" s="10" t="str">
        <f t="shared" si="219"/>
        <v>faith</v>
      </c>
      <c r="S1703" s="8">
        <f t="shared" si="220"/>
        <v>41989.456076388888</v>
      </c>
      <c r="T1703" s="8">
        <f t="shared" si="217"/>
        <v>42019.456076388888</v>
      </c>
      <c r="U1703" s="7">
        <f t="shared" si="221"/>
        <v>30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215"/>
        <v>6.0606060606060606E-3</v>
      </c>
      <c r="P1704" s="7">
        <f t="shared" si="223"/>
        <v>1</v>
      </c>
      <c r="Q1704" s="9" t="str">
        <f t="shared" si="218"/>
        <v>music</v>
      </c>
      <c r="R1704" s="10" t="str">
        <f t="shared" si="219"/>
        <v>faith</v>
      </c>
      <c r="S1704" s="8">
        <f t="shared" si="220"/>
        <v>42063.661458333336</v>
      </c>
      <c r="T1704" s="8">
        <f t="shared" si="217"/>
        <v>42093.619791666664</v>
      </c>
      <c r="U1704" s="7">
        <f t="shared" si="221"/>
        <v>29.958333333328483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215"/>
        <v>1.02</v>
      </c>
      <c r="P1705" s="7">
        <f t="shared" si="223"/>
        <v>25.5</v>
      </c>
      <c r="Q1705" s="9" t="str">
        <f t="shared" si="218"/>
        <v>music</v>
      </c>
      <c r="R1705" s="10" t="str">
        <f t="shared" si="219"/>
        <v>faith</v>
      </c>
      <c r="S1705" s="8">
        <f t="shared" si="220"/>
        <v>42187.073344907403</v>
      </c>
      <c r="T1705" s="8">
        <f t="shared" si="217"/>
        <v>42247.073344907403</v>
      </c>
      <c r="U1705" s="7">
        <f t="shared" si="221"/>
        <v>60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215"/>
        <v>65.099999999999994</v>
      </c>
      <c r="P1706" s="7">
        <f t="shared" si="223"/>
        <v>118.36363636363636</v>
      </c>
      <c r="Q1706" s="9" t="str">
        <f t="shared" si="218"/>
        <v>music</v>
      </c>
      <c r="R1706" s="10" t="str">
        <f t="shared" si="219"/>
        <v>faith</v>
      </c>
      <c r="S1706" s="8">
        <f t="shared" si="220"/>
        <v>42020.931400462963</v>
      </c>
      <c r="T1706" s="8">
        <f t="shared" si="217"/>
        <v>42050.931400462963</v>
      </c>
      <c r="U1706" s="7">
        <f t="shared" si="221"/>
        <v>30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215"/>
        <v>0</v>
      </c>
      <c r="P1707" s="7">
        <f>IF(L1707&gt;0, E1707/L1707,0)</f>
        <v>0</v>
      </c>
      <c r="Q1707" s="9" t="str">
        <f t="shared" si="218"/>
        <v>music</v>
      </c>
      <c r="R1707" s="10" t="str">
        <f t="shared" si="219"/>
        <v>faith</v>
      </c>
      <c r="S1707" s="8">
        <f t="shared" si="220"/>
        <v>42244.808402777773</v>
      </c>
      <c r="T1707" s="8">
        <f t="shared" si="217"/>
        <v>42256.458333333336</v>
      </c>
      <c r="U1707" s="7">
        <f t="shared" si="221"/>
        <v>11.649930555562605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215"/>
        <v>0</v>
      </c>
      <c r="P1708" s="7">
        <f>IF(L1708&gt;0, E1708/L1708,0)</f>
        <v>0</v>
      </c>
      <c r="Q1708" s="9" t="str">
        <f t="shared" si="218"/>
        <v>music</v>
      </c>
      <c r="R1708" s="10" t="str">
        <f t="shared" si="219"/>
        <v>faith</v>
      </c>
      <c r="S1708" s="8">
        <f t="shared" si="220"/>
        <v>42179.098055555551</v>
      </c>
      <c r="T1708" s="8">
        <f t="shared" si="217"/>
        <v>42239.098055555551</v>
      </c>
      <c r="U1708" s="7">
        <f t="shared" si="221"/>
        <v>60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215"/>
        <v>9.74</v>
      </c>
      <c r="P1709" s="7">
        <f>E1709/L1709</f>
        <v>54.111111111111114</v>
      </c>
      <c r="Q1709" s="9" t="str">
        <f t="shared" si="218"/>
        <v>music</v>
      </c>
      <c r="R1709" s="10" t="str">
        <f t="shared" si="219"/>
        <v>faith</v>
      </c>
      <c r="S1709" s="8">
        <f t="shared" si="220"/>
        <v>42427.512673611105</v>
      </c>
      <c r="T1709" s="8">
        <f t="shared" si="217"/>
        <v>42457.471006944441</v>
      </c>
      <c r="U1709" s="7">
        <f t="shared" si="221"/>
        <v>29.958333333335759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215"/>
        <v>0</v>
      </c>
      <c r="P1710" s="7">
        <f>IF(L1710&gt;0, E1710/L1710,0)</f>
        <v>0</v>
      </c>
      <c r="Q1710" s="9" t="str">
        <f t="shared" si="218"/>
        <v>music</v>
      </c>
      <c r="R1710" s="10" t="str">
        <f t="shared" si="219"/>
        <v>faith</v>
      </c>
      <c r="S1710" s="8">
        <f t="shared" si="220"/>
        <v>42451.658634259256</v>
      </c>
      <c r="T1710" s="8">
        <f t="shared" si="217"/>
        <v>42491.658634259256</v>
      </c>
      <c r="U1710" s="7">
        <f t="shared" si="221"/>
        <v>40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215"/>
        <v>4.8571428571428568</v>
      </c>
      <c r="P1711" s="7">
        <f>E1711/L1711</f>
        <v>21.25</v>
      </c>
      <c r="Q1711" s="9" t="str">
        <f t="shared" si="218"/>
        <v>music</v>
      </c>
      <c r="R1711" s="10" t="str">
        <f t="shared" si="219"/>
        <v>faith</v>
      </c>
      <c r="S1711" s="8">
        <f t="shared" si="220"/>
        <v>41841.355486111112</v>
      </c>
      <c r="T1711" s="8">
        <f t="shared" si="217"/>
        <v>41882.610416666663</v>
      </c>
      <c r="U1711" s="7">
        <f t="shared" si="221"/>
        <v>41.254930555551255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215"/>
        <v>0.68</v>
      </c>
      <c r="P1712" s="7">
        <f>E1712/L1712</f>
        <v>34</v>
      </c>
      <c r="Q1712" s="9" t="str">
        <f t="shared" si="218"/>
        <v>music</v>
      </c>
      <c r="R1712" s="10" t="str">
        <f t="shared" si="219"/>
        <v>faith</v>
      </c>
      <c r="S1712" s="8">
        <f t="shared" si="220"/>
        <v>42341.382962962962</v>
      </c>
      <c r="T1712" s="8">
        <f t="shared" si="217"/>
        <v>42387.333333333336</v>
      </c>
      <c r="U1712" s="7">
        <f t="shared" si="221"/>
        <v>45.950370370374003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215"/>
        <v>10.5</v>
      </c>
      <c r="P1713" s="7">
        <f>E1713/L1713</f>
        <v>525</v>
      </c>
      <c r="Q1713" s="9" t="str">
        <f t="shared" si="218"/>
        <v>music</v>
      </c>
      <c r="R1713" s="10" t="str">
        <f t="shared" si="219"/>
        <v>faith</v>
      </c>
      <c r="S1713" s="8">
        <f t="shared" si="220"/>
        <v>41852.437893518516</v>
      </c>
      <c r="T1713" s="8">
        <f t="shared" si="217"/>
        <v>41883.437893518516</v>
      </c>
      <c r="U1713" s="7">
        <f t="shared" si="221"/>
        <v>31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215"/>
        <v>0</v>
      </c>
      <c r="P1714" s="7">
        <f>IF(L1714&gt;0, E1714/L1714,0)</f>
        <v>0</v>
      </c>
      <c r="Q1714" s="9" t="str">
        <f t="shared" si="218"/>
        <v>music</v>
      </c>
      <c r="R1714" s="10" t="str">
        <f t="shared" si="219"/>
        <v>faith</v>
      </c>
      <c r="S1714" s="8">
        <f t="shared" si="220"/>
        <v>42125.705474537033</v>
      </c>
      <c r="T1714" s="8">
        <f t="shared" si="217"/>
        <v>42185.705474537033</v>
      </c>
      <c r="U1714" s="7">
        <f t="shared" si="221"/>
        <v>60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215"/>
        <v>1.6666666666666667</v>
      </c>
      <c r="P1715" s="7">
        <f t="shared" ref="P1715:P1722" si="224">E1715/L1715</f>
        <v>50</v>
      </c>
      <c r="Q1715" s="9" t="str">
        <f t="shared" si="218"/>
        <v>music</v>
      </c>
      <c r="R1715" s="10" t="str">
        <f t="shared" si="219"/>
        <v>faith</v>
      </c>
      <c r="S1715" s="8">
        <f t="shared" si="220"/>
        <v>41887.592731481483</v>
      </c>
      <c r="T1715" s="8">
        <f t="shared" si="217"/>
        <v>41917.592731481483</v>
      </c>
      <c r="U1715" s="7">
        <f t="shared" si="221"/>
        <v>30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215"/>
        <v>7.8680000000000003</v>
      </c>
      <c r="P1716" s="7">
        <f t="shared" si="224"/>
        <v>115.70588235294117</v>
      </c>
      <c r="Q1716" s="9" t="str">
        <f t="shared" si="218"/>
        <v>music</v>
      </c>
      <c r="R1716" s="10" t="str">
        <f t="shared" si="219"/>
        <v>faith</v>
      </c>
      <c r="S1716" s="8">
        <f t="shared" si="220"/>
        <v>42095.710196759253</v>
      </c>
      <c r="T1716" s="8">
        <f t="shared" si="217"/>
        <v>42125.710196759253</v>
      </c>
      <c r="U1716" s="7">
        <f t="shared" si="221"/>
        <v>30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215"/>
        <v>0.22</v>
      </c>
      <c r="P1717" s="7">
        <f t="shared" si="224"/>
        <v>5.5</v>
      </c>
      <c r="Q1717" s="9" t="str">
        <f t="shared" si="218"/>
        <v>music</v>
      </c>
      <c r="R1717" s="10" t="str">
        <f t="shared" si="219"/>
        <v>faith</v>
      </c>
      <c r="S1717" s="8">
        <f t="shared" si="220"/>
        <v>42064.009085648147</v>
      </c>
      <c r="T1717" s="8">
        <f t="shared" si="217"/>
        <v>42093.931944444441</v>
      </c>
      <c r="U1717" s="7">
        <f t="shared" si="221"/>
        <v>29.92285879629344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215"/>
        <v>7.5</v>
      </c>
      <c r="P1718" s="7">
        <f t="shared" si="224"/>
        <v>50</v>
      </c>
      <c r="Q1718" s="9" t="str">
        <f t="shared" si="218"/>
        <v>music</v>
      </c>
      <c r="R1718" s="10" t="str">
        <f t="shared" si="219"/>
        <v>faith</v>
      </c>
      <c r="S1718" s="8">
        <f t="shared" si="220"/>
        <v>42673.369201388887</v>
      </c>
      <c r="T1718" s="8">
        <f t="shared" si="217"/>
        <v>42713.410868055558</v>
      </c>
      <c r="U1718" s="7">
        <f t="shared" si="221"/>
        <v>40.041666666671517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215"/>
        <v>42.725880551301685</v>
      </c>
      <c r="P1719" s="7">
        <f t="shared" si="224"/>
        <v>34.024390243902438</v>
      </c>
      <c r="Q1719" s="9" t="str">
        <f t="shared" si="218"/>
        <v>music</v>
      </c>
      <c r="R1719" s="10" t="str">
        <f t="shared" si="219"/>
        <v>faith</v>
      </c>
      <c r="S1719" s="8">
        <f t="shared" si="220"/>
        <v>42460.773587962962</v>
      </c>
      <c r="T1719" s="8">
        <f t="shared" si="217"/>
        <v>42480.958333333336</v>
      </c>
      <c r="U1719" s="7">
        <f t="shared" si="221"/>
        <v>20.184745370374003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215"/>
        <v>0.21428571428571427</v>
      </c>
      <c r="P1720" s="7">
        <f t="shared" si="224"/>
        <v>37.5</v>
      </c>
      <c r="Q1720" s="9" t="str">
        <f t="shared" si="218"/>
        <v>music</v>
      </c>
      <c r="R1720" s="10" t="str">
        <f t="shared" si="219"/>
        <v>faith</v>
      </c>
      <c r="S1720" s="8">
        <f t="shared" si="220"/>
        <v>42460.402187499996</v>
      </c>
      <c r="T1720" s="8">
        <f t="shared" si="217"/>
        <v>42503.999305555553</v>
      </c>
      <c r="U1720" s="7">
        <f t="shared" si="221"/>
        <v>43.597118055557075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215"/>
        <v>0.875</v>
      </c>
      <c r="P1721" s="7">
        <f t="shared" si="224"/>
        <v>11.666666666666666</v>
      </c>
      <c r="Q1721" s="9" t="str">
        <f t="shared" si="218"/>
        <v>music</v>
      </c>
      <c r="R1721" s="10" t="str">
        <f t="shared" si="219"/>
        <v>faith</v>
      </c>
      <c r="S1721" s="8">
        <f t="shared" si="220"/>
        <v>41869.326284722221</v>
      </c>
      <c r="T1721" s="8">
        <f t="shared" si="217"/>
        <v>41899.326284722221</v>
      </c>
      <c r="U1721" s="7">
        <f t="shared" si="221"/>
        <v>30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215"/>
        <v>5.625</v>
      </c>
      <c r="P1722" s="7">
        <f t="shared" si="224"/>
        <v>28.125</v>
      </c>
      <c r="Q1722" s="9" t="str">
        <f t="shared" si="218"/>
        <v>music</v>
      </c>
      <c r="R1722" s="10" t="str">
        <f t="shared" si="219"/>
        <v>faith</v>
      </c>
      <c r="S1722" s="8">
        <f t="shared" si="220"/>
        <v>41922.574895833335</v>
      </c>
      <c r="T1722" s="8">
        <f t="shared" si="217"/>
        <v>41952.616562499999</v>
      </c>
      <c r="U1722" s="7">
        <f t="shared" si="221"/>
        <v>30.041666666664241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215"/>
        <v>0</v>
      </c>
      <c r="P1723" s="7">
        <f>IF(L1723&gt;0, E1723/L1723,0)</f>
        <v>0</v>
      </c>
      <c r="Q1723" s="9" t="str">
        <f t="shared" si="218"/>
        <v>music</v>
      </c>
      <c r="R1723" s="10" t="str">
        <f t="shared" si="219"/>
        <v>faith</v>
      </c>
      <c r="S1723" s="8">
        <f t="shared" si="220"/>
        <v>42319.25304398148</v>
      </c>
      <c r="T1723" s="8">
        <f t="shared" si="217"/>
        <v>42349.25304398148</v>
      </c>
      <c r="U1723" s="7">
        <f t="shared" si="221"/>
        <v>30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215"/>
        <v>3.4722222222222224E-2</v>
      </c>
      <c r="P1724" s="7">
        <f t="shared" ref="P1724:P1730" si="225">E1724/L1724</f>
        <v>1</v>
      </c>
      <c r="Q1724" s="9" t="str">
        <f t="shared" si="218"/>
        <v>music</v>
      </c>
      <c r="R1724" s="10" t="str">
        <f t="shared" si="219"/>
        <v>faith</v>
      </c>
      <c r="S1724" s="8">
        <f t="shared" si="220"/>
        <v>42425.752650462957</v>
      </c>
      <c r="T1724" s="8">
        <f t="shared" si="217"/>
        <v>42462.798611111109</v>
      </c>
      <c r="U1724" s="7">
        <f t="shared" si="221"/>
        <v>37.045960648152686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215"/>
        <v>6.5</v>
      </c>
      <c r="P1725" s="7">
        <f t="shared" si="225"/>
        <v>216.66666666666666</v>
      </c>
      <c r="Q1725" s="9" t="str">
        <f t="shared" si="218"/>
        <v>music</v>
      </c>
      <c r="R1725" s="10" t="str">
        <f t="shared" si="219"/>
        <v>faith</v>
      </c>
      <c r="S1725" s="8">
        <f t="shared" si="220"/>
        <v>42129.617071759254</v>
      </c>
      <c r="T1725" s="8">
        <f t="shared" si="217"/>
        <v>42186.041666666664</v>
      </c>
      <c r="U1725" s="7">
        <f t="shared" si="221"/>
        <v>56.42459490741021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215"/>
        <v>0.58333333333333337</v>
      </c>
      <c r="P1726" s="7">
        <f t="shared" si="225"/>
        <v>8.75</v>
      </c>
      <c r="Q1726" s="9" t="str">
        <f t="shared" si="218"/>
        <v>music</v>
      </c>
      <c r="R1726" s="10" t="str">
        <f t="shared" si="219"/>
        <v>faith</v>
      </c>
      <c r="S1726" s="8">
        <f t="shared" si="220"/>
        <v>41912.724097222221</v>
      </c>
      <c r="T1726" s="8">
        <f t="shared" si="217"/>
        <v>41942.724097222221</v>
      </c>
      <c r="U1726" s="7">
        <f t="shared" si="221"/>
        <v>30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215"/>
        <v>10.181818181818182</v>
      </c>
      <c r="P1727" s="7">
        <f t="shared" si="225"/>
        <v>62.222222222222221</v>
      </c>
      <c r="Q1727" s="9" t="str">
        <f t="shared" si="218"/>
        <v>music</v>
      </c>
      <c r="R1727" s="10" t="str">
        <f t="shared" si="219"/>
        <v>faith</v>
      </c>
      <c r="S1727" s="8">
        <f t="shared" si="220"/>
        <v>41845.759826388887</v>
      </c>
      <c r="T1727" s="8">
        <f t="shared" si="217"/>
        <v>41875.759826388887</v>
      </c>
      <c r="U1727" s="7">
        <f t="shared" si="221"/>
        <v>30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215"/>
        <v>33.784615384615385</v>
      </c>
      <c r="P1728" s="7">
        <f t="shared" si="225"/>
        <v>137.25</v>
      </c>
      <c r="Q1728" s="9" t="str">
        <f t="shared" si="218"/>
        <v>music</v>
      </c>
      <c r="R1728" s="10" t="str">
        <f t="shared" si="219"/>
        <v>faith</v>
      </c>
      <c r="S1728" s="8">
        <f t="shared" si="220"/>
        <v>41788.711388888885</v>
      </c>
      <c r="T1728" s="8">
        <f t="shared" si="217"/>
        <v>41817.711388888885</v>
      </c>
      <c r="U1728" s="7">
        <f t="shared" si="221"/>
        <v>29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215"/>
        <v>3.3333333333333333E-2</v>
      </c>
      <c r="P1729" s="7">
        <f t="shared" si="225"/>
        <v>1</v>
      </c>
      <c r="Q1729" s="9" t="str">
        <f t="shared" si="218"/>
        <v>music</v>
      </c>
      <c r="R1729" s="10" t="str">
        <f t="shared" si="219"/>
        <v>faith</v>
      </c>
      <c r="S1729" s="8">
        <f t="shared" si="220"/>
        <v>42044.719641203701</v>
      </c>
      <c r="T1729" s="8">
        <f t="shared" si="217"/>
        <v>42099.249999999993</v>
      </c>
      <c r="U1729" s="7">
        <f t="shared" si="221"/>
        <v>54.530358796291694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226">E1730*100/D1730</f>
        <v>68.400000000000006</v>
      </c>
      <c r="P1730" s="7">
        <f t="shared" si="225"/>
        <v>122.14285714285714</v>
      </c>
      <c r="Q1730" s="9" t="str">
        <f t="shared" si="218"/>
        <v>music</v>
      </c>
      <c r="R1730" s="10" t="str">
        <f t="shared" si="219"/>
        <v>faith</v>
      </c>
      <c r="S1730" s="8">
        <f t="shared" si="220"/>
        <v>42268.417523148142</v>
      </c>
      <c r="T1730" s="8">
        <f t="shared" ref="T1730:T1793" si="227">(I1730/86400)+25569+(-5/24)</f>
        <v>42298.417523148142</v>
      </c>
      <c r="U1730" s="7">
        <f t="shared" si="221"/>
        <v>30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226"/>
        <v>0</v>
      </c>
      <c r="P1731" s="7">
        <f>IF(L1731&gt;0, E1731/L1731,0)</f>
        <v>0</v>
      </c>
      <c r="Q1731" s="9" t="str">
        <f t="shared" ref="Q1731:Q1794" si="228">LEFT(N1731, SEARCH("/",N1731,1)-1)</f>
        <v>music</v>
      </c>
      <c r="R1731" s="10" t="str">
        <f t="shared" ref="R1731:R1794" si="229">RIGHT(N1731,LEN(N1731)-FIND("/",N1731))</f>
        <v>faith</v>
      </c>
      <c r="S1731" s="8">
        <f t="shared" ref="S1731:S1794" si="230">(J1731/86400)+25569+(-5/24)</f>
        <v>42470.843819444439</v>
      </c>
      <c r="T1731" s="8">
        <f t="shared" si="227"/>
        <v>42530.843819444439</v>
      </c>
      <c r="U1731" s="7">
        <f t="shared" ref="U1731:U1794" si="231">T1731-S1731</f>
        <v>60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226"/>
        <v>0</v>
      </c>
      <c r="P1732" s="7">
        <f>IF(L1732&gt;0, E1732/L1732,0)</f>
        <v>0</v>
      </c>
      <c r="Q1732" s="9" t="str">
        <f t="shared" si="228"/>
        <v>music</v>
      </c>
      <c r="R1732" s="10" t="str">
        <f t="shared" si="229"/>
        <v>faith</v>
      </c>
      <c r="S1732" s="8">
        <f t="shared" si="230"/>
        <v>42271.879432870366</v>
      </c>
      <c r="T1732" s="8">
        <f t="shared" si="227"/>
        <v>42301.879432870366</v>
      </c>
      <c r="U1732" s="7">
        <f t="shared" si="231"/>
        <v>30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226"/>
        <v>0</v>
      </c>
      <c r="P1733" s="7">
        <f>IF(L1733&gt;0, E1733/L1733,0)</f>
        <v>0</v>
      </c>
      <c r="Q1733" s="9" t="str">
        <f t="shared" si="228"/>
        <v>music</v>
      </c>
      <c r="R1733" s="10" t="str">
        <f t="shared" si="229"/>
        <v>faith</v>
      </c>
      <c r="S1733" s="8">
        <f t="shared" si="230"/>
        <v>42152.698518518511</v>
      </c>
      <c r="T1733" s="8">
        <f t="shared" si="227"/>
        <v>42166.416666666664</v>
      </c>
      <c r="U1733" s="7">
        <f t="shared" si="231"/>
        <v>13.718148148152977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226"/>
        <v>0</v>
      </c>
      <c r="P1734" s="7">
        <f>IF(L1734&gt;0, E1734/L1734,0)</f>
        <v>0</v>
      </c>
      <c r="Q1734" s="9" t="str">
        <f t="shared" si="228"/>
        <v>music</v>
      </c>
      <c r="R1734" s="10" t="str">
        <f t="shared" si="229"/>
        <v>faith</v>
      </c>
      <c r="S1734" s="8">
        <f t="shared" si="230"/>
        <v>42325.475474537037</v>
      </c>
      <c r="T1734" s="8">
        <f t="shared" si="227"/>
        <v>42384.999999999993</v>
      </c>
      <c r="U1734" s="7">
        <f t="shared" si="231"/>
        <v>59.524525462955353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226"/>
        <v>0</v>
      </c>
      <c r="P1735" s="7">
        <f>IF(L1735&gt;0, E1735/L1735,0)</f>
        <v>0</v>
      </c>
      <c r="Q1735" s="9" t="str">
        <f t="shared" si="228"/>
        <v>music</v>
      </c>
      <c r="R1735" s="10" t="str">
        <f t="shared" si="229"/>
        <v>faith</v>
      </c>
      <c r="S1735" s="8">
        <f t="shared" si="230"/>
        <v>42614.467291666668</v>
      </c>
      <c r="T1735" s="8">
        <f t="shared" si="227"/>
        <v>42626.687499999993</v>
      </c>
      <c r="U1735" s="7">
        <f t="shared" si="231"/>
        <v>12.22020833332499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226"/>
        <v>2.2222222222222223E-2</v>
      </c>
      <c r="P1736" s="7">
        <f t="shared" ref="P1736:P1741" si="232">E1736/L1736</f>
        <v>1</v>
      </c>
      <c r="Q1736" s="9" t="str">
        <f t="shared" si="228"/>
        <v>music</v>
      </c>
      <c r="R1736" s="10" t="str">
        <f t="shared" si="229"/>
        <v>faith</v>
      </c>
      <c r="S1736" s="8">
        <f t="shared" si="230"/>
        <v>42101.828194444439</v>
      </c>
      <c r="T1736" s="8">
        <f t="shared" si="227"/>
        <v>42131.828194444439</v>
      </c>
      <c r="U1736" s="7">
        <f t="shared" si="231"/>
        <v>30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226"/>
        <v>11</v>
      </c>
      <c r="P1737" s="7">
        <f t="shared" si="232"/>
        <v>55</v>
      </c>
      <c r="Q1737" s="9" t="str">
        <f t="shared" si="228"/>
        <v>music</v>
      </c>
      <c r="R1737" s="10" t="str">
        <f t="shared" si="229"/>
        <v>faith</v>
      </c>
      <c r="S1737" s="8">
        <f t="shared" si="230"/>
        <v>42559.605844907404</v>
      </c>
      <c r="T1737" s="8">
        <f t="shared" si="227"/>
        <v>42589.605844907404</v>
      </c>
      <c r="U1737" s="7">
        <f t="shared" si="231"/>
        <v>30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226"/>
        <v>0.73333333333333328</v>
      </c>
      <c r="P1738" s="7">
        <f t="shared" si="232"/>
        <v>22</v>
      </c>
      <c r="Q1738" s="9" t="str">
        <f t="shared" si="228"/>
        <v>music</v>
      </c>
      <c r="R1738" s="10" t="str">
        <f t="shared" si="229"/>
        <v>faith</v>
      </c>
      <c r="S1738" s="8">
        <f t="shared" si="230"/>
        <v>42286.65315972222</v>
      </c>
      <c r="T1738" s="8">
        <f t="shared" si="227"/>
        <v>42316.694826388884</v>
      </c>
      <c r="U1738" s="7">
        <f t="shared" si="231"/>
        <v>30.041666666664241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226"/>
        <v>21.25</v>
      </c>
      <c r="P1739" s="7">
        <f t="shared" si="232"/>
        <v>56.666666666666664</v>
      </c>
      <c r="Q1739" s="9" t="str">
        <f t="shared" si="228"/>
        <v>music</v>
      </c>
      <c r="R1739" s="10" t="str">
        <f t="shared" si="229"/>
        <v>faith</v>
      </c>
      <c r="S1739" s="8">
        <f t="shared" si="230"/>
        <v>42175.740648148145</v>
      </c>
      <c r="T1739" s="8">
        <f t="shared" si="227"/>
        <v>42205.740648148145</v>
      </c>
      <c r="U1739" s="7">
        <f t="shared" si="231"/>
        <v>30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226"/>
        <v>0.4</v>
      </c>
      <c r="P1740" s="7">
        <f t="shared" si="232"/>
        <v>20</v>
      </c>
      <c r="Q1740" s="9" t="str">
        <f t="shared" si="228"/>
        <v>music</v>
      </c>
      <c r="R1740" s="10" t="str">
        <f t="shared" si="229"/>
        <v>faith</v>
      </c>
      <c r="S1740" s="8">
        <f t="shared" si="230"/>
        <v>41884.665995370371</v>
      </c>
      <c r="T1740" s="8">
        <f t="shared" si="227"/>
        <v>41914.665995370371</v>
      </c>
      <c r="U1740" s="7">
        <f t="shared" si="231"/>
        <v>30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226"/>
        <v>0.1</v>
      </c>
      <c r="P1741" s="7">
        <f t="shared" si="232"/>
        <v>1</v>
      </c>
      <c r="Q1741" s="9" t="str">
        <f t="shared" si="228"/>
        <v>music</v>
      </c>
      <c r="R1741" s="10" t="str">
        <f t="shared" si="229"/>
        <v>faith</v>
      </c>
      <c r="S1741" s="8">
        <f t="shared" si="230"/>
        <v>42435.665879629632</v>
      </c>
      <c r="T1741" s="8">
        <f t="shared" si="227"/>
        <v>42494.624212962961</v>
      </c>
      <c r="U1741" s="7">
        <f t="shared" si="231"/>
        <v>58.958333333328483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226"/>
        <v>0</v>
      </c>
      <c r="P1742" s="7">
        <f>IF(L1742&gt;0, E1742/L1742,0)</f>
        <v>0</v>
      </c>
      <c r="Q1742" s="9" t="str">
        <f t="shared" si="228"/>
        <v>music</v>
      </c>
      <c r="R1742" s="10" t="str">
        <f t="shared" si="229"/>
        <v>faith</v>
      </c>
      <c r="S1742" s="8">
        <f t="shared" si="230"/>
        <v>42171.609050925923</v>
      </c>
      <c r="T1742" s="8">
        <f t="shared" si="227"/>
        <v>42201.609050925923</v>
      </c>
      <c r="U1742" s="7">
        <f t="shared" si="231"/>
        <v>30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226"/>
        <v>110.83333333333333</v>
      </c>
      <c r="P1743" s="7">
        <f t="shared" ref="P1743:P1767" si="233">E1743/L1743</f>
        <v>25.576923076923077</v>
      </c>
      <c r="Q1743" s="9" t="str">
        <f t="shared" si="228"/>
        <v>photography</v>
      </c>
      <c r="R1743" s="10" t="str">
        <f t="shared" si="229"/>
        <v>photobooks</v>
      </c>
      <c r="S1743" s="8">
        <f t="shared" si="230"/>
        <v>42120.419803240737</v>
      </c>
      <c r="T1743" s="8">
        <f t="shared" si="227"/>
        <v>42165.419803240737</v>
      </c>
      <c r="U1743" s="7">
        <f t="shared" si="231"/>
        <v>45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226"/>
        <v>108.75</v>
      </c>
      <c r="P1744" s="7">
        <f t="shared" si="233"/>
        <v>63.970588235294116</v>
      </c>
      <c r="Q1744" s="9" t="str">
        <f t="shared" si="228"/>
        <v>photography</v>
      </c>
      <c r="R1744" s="10" t="str">
        <f t="shared" si="229"/>
        <v>photobooks</v>
      </c>
      <c r="S1744" s="8">
        <f t="shared" si="230"/>
        <v>42710.668634259258</v>
      </c>
      <c r="T1744" s="8">
        <f t="shared" si="227"/>
        <v>42742.666666666664</v>
      </c>
      <c r="U1744" s="7">
        <f t="shared" si="231"/>
        <v>31.998032407405844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226"/>
        <v>100.41666666666667</v>
      </c>
      <c r="P1745" s="7">
        <f t="shared" si="233"/>
        <v>89.925373134328353</v>
      </c>
      <c r="Q1745" s="9" t="str">
        <f t="shared" si="228"/>
        <v>photography</v>
      </c>
      <c r="R1745" s="10" t="str">
        <f t="shared" si="229"/>
        <v>photobooks</v>
      </c>
      <c r="S1745" s="8">
        <f t="shared" si="230"/>
        <v>42586.717303240737</v>
      </c>
      <c r="T1745" s="8">
        <f t="shared" si="227"/>
        <v>42608.957638888889</v>
      </c>
      <c r="U1745" s="7">
        <f t="shared" si="231"/>
        <v>22.240335648151813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226"/>
        <v>118.45454545454545</v>
      </c>
      <c r="P1746" s="7">
        <f t="shared" si="233"/>
        <v>93.071428571428569</v>
      </c>
      <c r="Q1746" s="9" t="str">
        <f t="shared" si="228"/>
        <v>photography</v>
      </c>
      <c r="R1746" s="10" t="str">
        <f t="shared" si="229"/>
        <v>photobooks</v>
      </c>
      <c r="S1746" s="8">
        <f t="shared" si="230"/>
        <v>42026.396724537037</v>
      </c>
      <c r="T1746" s="8">
        <f t="shared" si="227"/>
        <v>42071.355057870365</v>
      </c>
      <c r="U1746" s="7">
        <f t="shared" si="231"/>
        <v>44.958333333328483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226"/>
        <v>114.01428571428572</v>
      </c>
      <c r="P1747" s="7">
        <f t="shared" si="233"/>
        <v>89.674157303370791</v>
      </c>
      <c r="Q1747" s="9" t="str">
        <f t="shared" si="228"/>
        <v>photography</v>
      </c>
      <c r="R1747" s="10" t="str">
        <f t="shared" si="229"/>
        <v>photobooks</v>
      </c>
      <c r="S1747" s="8">
        <f t="shared" si="230"/>
        <v>42690.051365740735</v>
      </c>
      <c r="T1747" s="8">
        <f t="shared" si="227"/>
        <v>42725.874999999993</v>
      </c>
      <c r="U1747" s="7">
        <f t="shared" si="231"/>
        <v>35.823634259257233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226"/>
        <v>148.1</v>
      </c>
      <c r="P1748" s="7">
        <f t="shared" si="233"/>
        <v>207.61682242990653</v>
      </c>
      <c r="Q1748" s="9" t="str">
        <f t="shared" si="228"/>
        <v>photography</v>
      </c>
      <c r="R1748" s="10" t="str">
        <f t="shared" si="229"/>
        <v>photobooks</v>
      </c>
      <c r="S1748" s="8">
        <f t="shared" si="230"/>
        <v>42667.968368055554</v>
      </c>
      <c r="T1748" s="8">
        <f t="shared" si="227"/>
        <v>42697.874999999993</v>
      </c>
      <c r="U1748" s="7">
        <f t="shared" si="231"/>
        <v>29.906631944439141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226"/>
        <v>104.95555555555555</v>
      </c>
      <c r="P1749" s="7">
        <f t="shared" si="233"/>
        <v>59.408805031446541</v>
      </c>
      <c r="Q1749" s="9" t="str">
        <f t="shared" si="228"/>
        <v>photography</v>
      </c>
      <c r="R1749" s="10" t="str">
        <f t="shared" si="229"/>
        <v>photobooks</v>
      </c>
      <c r="S1749" s="8">
        <f t="shared" si="230"/>
        <v>42292.22719907407</v>
      </c>
      <c r="T1749" s="8">
        <f t="shared" si="227"/>
        <v>42321.416666666664</v>
      </c>
      <c r="U1749" s="7">
        <f t="shared" si="231"/>
        <v>29.189467592594156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226"/>
        <v>129.94800000000001</v>
      </c>
      <c r="P1750" s="7">
        <f t="shared" si="233"/>
        <v>358.97237569060775</v>
      </c>
      <c r="Q1750" s="9" t="str">
        <f t="shared" si="228"/>
        <v>photography</v>
      </c>
      <c r="R1750" s="10" t="str">
        <f t="shared" si="229"/>
        <v>photobooks</v>
      </c>
      <c r="S1750" s="8">
        <f t="shared" si="230"/>
        <v>42219.742395833331</v>
      </c>
      <c r="T1750" s="8">
        <f t="shared" si="227"/>
        <v>42249.742395833331</v>
      </c>
      <c r="U1750" s="7">
        <f t="shared" si="231"/>
        <v>30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226"/>
        <v>123.48756218905473</v>
      </c>
      <c r="P1751" s="7">
        <f t="shared" si="233"/>
        <v>94.736641221374043</v>
      </c>
      <c r="Q1751" s="9" t="str">
        <f t="shared" si="228"/>
        <v>photography</v>
      </c>
      <c r="R1751" s="10" t="str">
        <f t="shared" si="229"/>
        <v>photobooks</v>
      </c>
      <c r="S1751" s="8">
        <f t="shared" si="230"/>
        <v>42758.767604166664</v>
      </c>
      <c r="T1751" s="8">
        <f t="shared" si="227"/>
        <v>42795.583333333336</v>
      </c>
      <c r="U1751" s="7">
        <f t="shared" si="231"/>
        <v>36.815729166672099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226"/>
        <v>201.62</v>
      </c>
      <c r="P1752" s="7">
        <f t="shared" si="233"/>
        <v>80.647999999999996</v>
      </c>
      <c r="Q1752" s="9" t="str">
        <f t="shared" si="228"/>
        <v>photography</v>
      </c>
      <c r="R1752" s="10" t="str">
        <f t="shared" si="229"/>
        <v>photobooks</v>
      </c>
      <c r="S1752" s="8">
        <f t="shared" si="230"/>
        <v>42454.628518518519</v>
      </c>
      <c r="T1752" s="8">
        <f t="shared" si="227"/>
        <v>42479.628518518519</v>
      </c>
      <c r="U1752" s="7">
        <f t="shared" si="231"/>
        <v>25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226"/>
        <v>102.9</v>
      </c>
      <c r="P1753" s="7">
        <f t="shared" si="233"/>
        <v>168.68852459016392</v>
      </c>
      <c r="Q1753" s="9" t="str">
        <f t="shared" si="228"/>
        <v>photography</v>
      </c>
      <c r="R1753" s="10" t="str">
        <f t="shared" si="229"/>
        <v>photobooks</v>
      </c>
      <c r="S1753" s="8">
        <f t="shared" si="230"/>
        <v>42052.573182870365</v>
      </c>
      <c r="T1753" s="8">
        <f t="shared" si="227"/>
        <v>42082.5315162037</v>
      </c>
      <c r="U1753" s="7">
        <f t="shared" si="231"/>
        <v>29.958333333335759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226"/>
        <v>260.16666666666669</v>
      </c>
      <c r="P1754" s="7">
        <f t="shared" si="233"/>
        <v>34.68888888888889</v>
      </c>
      <c r="Q1754" s="9" t="str">
        <f t="shared" si="228"/>
        <v>photography</v>
      </c>
      <c r="R1754" s="10" t="str">
        <f t="shared" si="229"/>
        <v>photobooks</v>
      </c>
      <c r="S1754" s="8">
        <f t="shared" si="230"/>
        <v>42627.044930555552</v>
      </c>
      <c r="T1754" s="8">
        <f t="shared" si="227"/>
        <v>42657.044930555552</v>
      </c>
      <c r="U1754" s="7">
        <f t="shared" si="231"/>
        <v>30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226"/>
        <v>108</v>
      </c>
      <c r="P1755" s="7">
        <f t="shared" si="233"/>
        <v>462.85714285714283</v>
      </c>
      <c r="Q1755" s="9" t="str">
        <f t="shared" si="228"/>
        <v>photography</v>
      </c>
      <c r="R1755" s="10" t="str">
        <f t="shared" si="229"/>
        <v>photobooks</v>
      </c>
      <c r="S1755" s="8">
        <f t="shared" si="230"/>
        <v>42420.541296296295</v>
      </c>
      <c r="T1755" s="8">
        <f t="shared" si="227"/>
        <v>42450.499629629623</v>
      </c>
      <c r="U1755" s="7">
        <f t="shared" si="231"/>
        <v>29.958333333328483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226"/>
        <v>110.52941176470588</v>
      </c>
      <c r="P1756" s="7">
        <f t="shared" si="233"/>
        <v>104.38888888888889</v>
      </c>
      <c r="Q1756" s="9" t="str">
        <f t="shared" si="228"/>
        <v>photography</v>
      </c>
      <c r="R1756" s="10" t="str">
        <f t="shared" si="229"/>
        <v>photobooks</v>
      </c>
      <c r="S1756" s="8">
        <f t="shared" si="230"/>
        <v>42067.668437499997</v>
      </c>
      <c r="T1756" s="8">
        <f t="shared" si="227"/>
        <v>42097.626770833333</v>
      </c>
      <c r="U1756" s="7">
        <f t="shared" si="231"/>
        <v>29.958333333335759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226"/>
        <v>120</v>
      </c>
      <c r="P1757" s="7">
        <f t="shared" si="233"/>
        <v>7.5</v>
      </c>
      <c r="Q1757" s="9" t="str">
        <f t="shared" si="228"/>
        <v>photography</v>
      </c>
      <c r="R1757" s="10" t="str">
        <f t="shared" si="229"/>
        <v>photobooks</v>
      </c>
      <c r="S1757" s="8">
        <f t="shared" si="230"/>
        <v>42252.580567129626</v>
      </c>
      <c r="T1757" s="8">
        <f t="shared" si="227"/>
        <v>42282.580567129626</v>
      </c>
      <c r="U1757" s="7">
        <f t="shared" si="231"/>
        <v>30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226"/>
        <v>102.82909090909091</v>
      </c>
      <c r="P1758" s="7">
        <f t="shared" si="233"/>
        <v>47.13</v>
      </c>
      <c r="Q1758" s="9" t="str">
        <f t="shared" si="228"/>
        <v>photography</v>
      </c>
      <c r="R1758" s="10" t="str">
        <f t="shared" si="229"/>
        <v>photobooks</v>
      </c>
      <c r="S1758" s="8">
        <f t="shared" si="230"/>
        <v>42570.959131944437</v>
      </c>
      <c r="T1758" s="8">
        <f t="shared" si="227"/>
        <v>42610.959131944437</v>
      </c>
      <c r="U1758" s="7">
        <f t="shared" si="231"/>
        <v>40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226"/>
        <v>116</v>
      </c>
      <c r="P1759" s="7">
        <f t="shared" si="233"/>
        <v>414.28571428571428</v>
      </c>
      <c r="Q1759" s="9" t="str">
        <f t="shared" si="228"/>
        <v>photography</v>
      </c>
      <c r="R1759" s="10" t="str">
        <f t="shared" si="229"/>
        <v>photobooks</v>
      </c>
      <c r="S1759" s="8">
        <f t="shared" si="230"/>
        <v>42733.619016203702</v>
      </c>
      <c r="T1759" s="8">
        <f t="shared" si="227"/>
        <v>42763.603472222218</v>
      </c>
      <c r="U1759" s="7">
        <f t="shared" si="231"/>
        <v>29.98445601851563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226"/>
        <v>114.7</v>
      </c>
      <c r="P1760" s="7">
        <f t="shared" si="233"/>
        <v>42.481481481481481</v>
      </c>
      <c r="Q1760" s="9" t="str">
        <f t="shared" si="228"/>
        <v>photography</v>
      </c>
      <c r="R1760" s="10" t="str">
        <f t="shared" si="229"/>
        <v>photobooks</v>
      </c>
      <c r="S1760" s="8">
        <f t="shared" si="230"/>
        <v>42505.74759259259</v>
      </c>
      <c r="T1760" s="8">
        <f t="shared" si="227"/>
        <v>42565.74759259259</v>
      </c>
      <c r="U1760" s="7">
        <f t="shared" si="231"/>
        <v>60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226"/>
        <v>106.6</v>
      </c>
      <c r="P1761" s="7">
        <f t="shared" si="233"/>
        <v>108.77551020408163</v>
      </c>
      <c r="Q1761" s="9" t="str">
        <f t="shared" si="228"/>
        <v>photography</v>
      </c>
      <c r="R1761" s="10" t="str">
        <f t="shared" si="229"/>
        <v>photobooks</v>
      </c>
      <c r="S1761" s="8">
        <f t="shared" si="230"/>
        <v>42068.620706018519</v>
      </c>
      <c r="T1761" s="8">
        <f t="shared" si="227"/>
        <v>42088.579039351847</v>
      </c>
      <c r="U1761" s="7">
        <f t="shared" si="231"/>
        <v>19.958333333328483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226"/>
        <v>165.44</v>
      </c>
      <c r="P1762" s="7">
        <f t="shared" si="233"/>
        <v>81.098039215686271</v>
      </c>
      <c r="Q1762" s="9" t="str">
        <f t="shared" si="228"/>
        <v>photography</v>
      </c>
      <c r="R1762" s="10" t="str">
        <f t="shared" si="229"/>
        <v>photobooks</v>
      </c>
      <c r="S1762" s="8">
        <f t="shared" si="230"/>
        <v>42405.464270833334</v>
      </c>
      <c r="T1762" s="8">
        <f t="shared" si="227"/>
        <v>42425.464270833334</v>
      </c>
      <c r="U1762" s="7">
        <f t="shared" si="231"/>
        <v>20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226"/>
        <v>155</v>
      </c>
      <c r="P1763" s="7">
        <f t="shared" si="233"/>
        <v>51.666666666666664</v>
      </c>
      <c r="Q1763" s="9" t="str">
        <f t="shared" si="228"/>
        <v>photography</v>
      </c>
      <c r="R1763" s="10" t="str">
        <f t="shared" si="229"/>
        <v>photobooks</v>
      </c>
      <c r="S1763" s="8">
        <f t="shared" si="230"/>
        <v>42209.359490740739</v>
      </c>
      <c r="T1763" s="8">
        <f t="shared" si="227"/>
        <v>42259.359490740739</v>
      </c>
      <c r="U1763" s="7">
        <f t="shared" si="231"/>
        <v>50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226"/>
        <v>885</v>
      </c>
      <c r="P1764" s="7">
        <f t="shared" si="233"/>
        <v>35.4</v>
      </c>
      <c r="Q1764" s="9" t="str">
        <f t="shared" si="228"/>
        <v>photography</v>
      </c>
      <c r="R1764" s="10" t="str">
        <f t="shared" si="229"/>
        <v>photobooks</v>
      </c>
      <c r="S1764" s="8">
        <f t="shared" si="230"/>
        <v>42410.773668981477</v>
      </c>
      <c r="T1764" s="8">
        <f t="shared" si="227"/>
        <v>42440.773668981477</v>
      </c>
      <c r="U1764" s="7">
        <f t="shared" si="231"/>
        <v>30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226"/>
        <v>101.90833333333333</v>
      </c>
      <c r="P1765" s="7">
        <f t="shared" si="233"/>
        <v>103.63559322033899</v>
      </c>
      <c r="Q1765" s="9" t="str">
        <f t="shared" si="228"/>
        <v>photography</v>
      </c>
      <c r="R1765" s="10" t="str">
        <f t="shared" si="229"/>
        <v>photobooks</v>
      </c>
      <c r="S1765" s="8">
        <f t="shared" si="230"/>
        <v>42636.660185185181</v>
      </c>
      <c r="T1765" s="8">
        <f t="shared" si="227"/>
        <v>42666.660185185181</v>
      </c>
      <c r="U1765" s="7">
        <f t="shared" si="231"/>
        <v>30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226"/>
        <v>19.600000000000001</v>
      </c>
      <c r="P1766" s="7">
        <f t="shared" si="233"/>
        <v>55.282051282051285</v>
      </c>
      <c r="Q1766" s="9" t="str">
        <f t="shared" si="228"/>
        <v>photography</v>
      </c>
      <c r="R1766" s="10" t="str">
        <f t="shared" si="229"/>
        <v>photobooks</v>
      </c>
      <c r="S1766" s="8">
        <f t="shared" si="230"/>
        <v>41825.27753472222</v>
      </c>
      <c r="T1766" s="8">
        <f t="shared" si="227"/>
        <v>41854.27753472222</v>
      </c>
      <c r="U1766" s="7">
        <f t="shared" si="231"/>
        <v>29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226"/>
        <v>59.467840000000002</v>
      </c>
      <c r="P1767" s="7">
        <f t="shared" si="233"/>
        <v>72.16970873786407</v>
      </c>
      <c r="Q1767" s="9" t="str">
        <f t="shared" si="228"/>
        <v>photography</v>
      </c>
      <c r="R1767" s="10" t="str">
        <f t="shared" si="229"/>
        <v>photobooks</v>
      </c>
      <c r="S1767" s="8">
        <f t="shared" si="230"/>
        <v>41834.772129629629</v>
      </c>
      <c r="T1767" s="8">
        <f t="shared" si="227"/>
        <v>41864.772129629629</v>
      </c>
      <c r="U1767" s="7">
        <f t="shared" si="231"/>
        <v>30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226"/>
        <v>0</v>
      </c>
      <c r="P1768" s="7">
        <f>IF(L1768&gt;0, E1768/L1768,0)</f>
        <v>0</v>
      </c>
      <c r="Q1768" s="9" t="str">
        <f t="shared" si="228"/>
        <v>photography</v>
      </c>
      <c r="R1768" s="10" t="str">
        <f t="shared" si="229"/>
        <v>photobooks</v>
      </c>
      <c r="S1768" s="8">
        <f t="shared" si="230"/>
        <v>41855.65148148148</v>
      </c>
      <c r="T1768" s="8">
        <f t="shared" si="227"/>
        <v>41876.65148148148</v>
      </c>
      <c r="U1768" s="7">
        <f t="shared" si="231"/>
        <v>21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226"/>
        <v>45.72</v>
      </c>
      <c r="P1769" s="7">
        <f t="shared" ref="P1769:P1814" si="234">E1769/L1769</f>
        <v>58.615384615384613</v>
      </c>
      <c r="Q1769" s="9" t="str">
        <f t="shared" si="228"/>
        <v>photography</v>
      </c>
      <c r="R1769" s="10" t="str">
        <f t="shared" si="229"/>
        <v>photobooks</v>
      </c>
      <c r="S1769" s="8">
        <f t="shared" si="230"/>
        <v>41824.450046296297</v>
      </c>
      <c r="T1769" s="8">
        <f t="shared" si="227"/>
        <v>41854.450046296297</v>
      </c>
      <c r="U1769" s="7">
        <f t="shared" si="231"/>
        <v>30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226"/>
        <v>3.74</v>
      </c>
      <c r="P1770" s="7">
        <f t="shared" si="234"/>
        <v>12.466666666666667</v>
      </c>
      <c r="Q1770" s="9" t="str">
        <f t="shared" si="228"/>
        <v>photography</v>
      </c>
      <c r="R1770" s="10" t="str">
        <f t="shared" si="229"/>
        <v>photobooks</v>
      </c>
      <c r="S1770" s="8">
        <f t="shared" si="230"/>
        <v>41849.352361111109</v>
      </c>
      <c r="T1770" s="8">
        <f t="shared" si="227"/>
        <v>41909.352361111109</v>
      </c>
      <c r="U1770" s="7">
        <f t="shared" si="231"/>
        <v>60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226"/>
        <v>2.7025000000000001</v>
      </c>
      <c r="P1771" s="7">
        <f t="shared" si="234"/>
        <v>49.136363636363633</v>
      </c>
      <c r="Q1771" s="9" t="str">
        <f t="shared" si="228"/>
        <v>photography</v>
      </c>
      <c r="R1771" s="10" t="str">
        <f t="shared" si="229"/>
        <v>photobooks</v>
      </c>
      <c r="S1771" s="8">
        <f t="shared" si="230"/>
        <v>41987.610636574071</v>
      </c>
      <c r="T1771" s="8">
        <f t="shared" si="227"/>
        <v>42017.610636574071</v>
      </c>
      <c r="U1771" s="7">
        <f t="shared" si="231"/>
        <v>30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226"/>
        <v>56.514285714285712</v>
      </c>
      <c r="P1772" s="7">
        <f t="shared" si="234"/>
        <v>150.5</v>
      </c>
      <c r="Q1772" s="9" t="str">
        <f t="shared" si="228"/>
        <v>photography</v>
      </c>
      <c r="R1772" s="10" t="str">
        <f t="shared" si="229"/>
        <v>photobooks</v>
      </c>
      <c r="S1772" s="8">
        <f t="shared" si="230"/>
        <v>41891.571689814817</v>
      </c>
      <c r="T1772" s="8">
        <f t="shared" si="227"/>
        <v>41926.571689814817</v>
      </c>
      <c r="U1772" s="7">
        <f t="shared" si="231"/>
        <v>35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226"/>
        <v>21.30952380952381</v>
      </c>
      <c r="P1773" s="7">
        <f t="shared" si="234"/>
        <v>35.799999999999997</v>
      </c>
      <c r="Q1773" s="9" t="str">
        <f t="shared" si="228"/>
        <v>photography</v>
      </c>
      <c r="R1773" s="10" t="str">
        <f t="shared" si="229"/>
        <v>photobooks</v>
      </c>
      <c r="S1773" s="8">
        <f t="shared" si="230"/>
        <v>41905.771296296291</v>
      </c>
      <c r="T1773" s="8">
        <f t="shared" si="227"/>
        <v>41935.771296296291</v>
      </c>
      <c r="U1773" s="7">
        <f t="shared" si="231"/>
        <v>30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226"/>
        <v>15.6</v>
      </c>
      <c r="P1774" s="7">
        <f t="shared" si="234"/>
        <v>45.157894736842103</v>
      </c>
      <c r="Q1774" s="9" t="str">
        <f t="shared" si="228"/>
        <v>photography</v>
      </c>
      <c r="R1774" s="10" t="str">
        <f t="shared" si="229"/>
        <v>photobooks</v>
      </c>
      <c r="S1774" s="8">
        <f t="shared" si="230"/>
        <v>41766.509675925925</v>
      </c>
      <c r="T1774" s="8">
        <f t="shared" si="227"/>
        <v>41826.509675925925</v>
      </c>
      <c r="U1774" s="7">
        <f t="shared" si="231"/>
        <v>60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226"/>
        <v>6.2566666666666668</v>
      </c>
      <c r="P1775" s="7">
        <f t="shared" si="234"/>
        <v>98.78947368421052</v>
      </c>
      <c r="Q1775" s="9" t="str">
        <f t="shared" si="228"/>
        <v>photography</v>
      </c>
      <c r="R1775" s="10" t="str">
        <f t="shared" si="229"/>
        <v>photobooks</v>
      </c>
      <c r="S1775" s="8">
        <f t="shared" si="230"/>
        <v>41978.552060185182</v>
      </c>
      <c r="T1775" s="8">
        <f t="shared" si="227"/>
        <v>42023.552060185182</v>
      </c>
      <c r="U1775" s="7">
        <f t="shared" si="231"/>
        <v>45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226"/>
        <v>45.92</v>
      </c>
      <c r="P1776" s="7">
        <f t="shared" si="234"/>
        <v>88.307692307692307</v>
      </c>
      <c r="Q1776" s="9" t="str">
        <f t="shared" si="228"/>
        <v>photography</v>
      </c>
      <c r="R1776" s="10" t="str">
        <f t="shared" si="229"/>
        <v>photobooks</v>
      </c>
      <c r="S1776" s="8">
        <f t="shared" si="230"/>
        <v>41930.010324074072</v>
      </c>
      <c r="T1776" s="8">
        <f t="shared" si="227"/>
        <v>41972.415972222218</v>
      </c>
      <c r="U1776" s="7">
        <f t="shared" si="231"/>
        <v>42.405648148145701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226"/>
        <v>65.101538461538468</v>
      </c>
      <c r="P1777" s="7">
        <f t="shared" si="234"/>
        <v>170.62903225806451</v>
      </c>
      <c r="Q1777" s="9" t="str">
        <f t="shared" si="228"/>
        <v>photography</v>
      </c>
      <c r="R1777" s="10" t="str">
        <f t="shared" si="229"/>
        <v>photobooks</v>
      </c>
      <c r="S1777" s="8">
        <f t="shared" si="230"/>
        <v>41891.768055555549</v>
      </c>
      <c r="T1777" s="8">
        <f t="shared" si="227"/>
        <v>41936.768055555549</v>
      </c>
      <c r="U1777" s="7">
        <f t="shared" si="231"/>
        <v>45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226"/>
        <v>6.7</v>
      </c>
      <c r="P1778" s="7">
        <f t="shared" si="234"/>
        <v>83.75</v>
      </c>
      <c r="Q1778" s="9" t="str">
        <f t="shared" si="228"/>
        <v>photography</v>
      </c>
      <c r="R1778" s="10" t="str">
        <f t="shared" si="229"/>
        <v>photobooks</v>
      </c>
      <c r="S1778" s="8">
        <f t="shared" si="230"/>
        <v>41905.748506944445</v>
      </c>
      <c r="T1778" s="8">
        <f t="shared" si="227"/>
        <v>41941.748506944445</v>
      </c>
      <c r="U1778" s="7">
        <f t="shared" si="231"/>
        <v>36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226"/>
        <v>13.5625</v>
      </c>
      <c r="P1779" s="7">
        <f t="shared" si="234"/>
        <v>65.099999999999994</v>
      </c>
      <c r="Q1779" s="9" t="str">
        <f t="shared" si="228"/>
        <v>photography</v>
      </c>
      <c r="R1779" s="10" t="str">
        <f t="shared" si="229"/>
        <v>photobooks</v>
      </c>
      <c r="S1779" s="8">
        <f t="shared" si="230"/>
        <v>42025.14876157407</v>
      </c>
      <c r="T1779" s="8">
        <f t="shared" si="227"/>
        <v>42055.14876157407</v>
      </c>
      <c r="U1779" s="7">
        <f t="shared" si="231"/>
        <v>30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226"/>
        <v>1.99</v>
      </c>
      <c r="P1780" s="7">
        <f t="shared" si="234"/>
        <v>66.333333333333329</v>
      </c>
      <c r="Q1780" s="9" t="str">
        <f t="shared" si="228"/>
        <v>photography</v>
      </c>
      <c r="R1780" s="10" t="str">
        <f t="shared" si="229"/>
        <v>photobooks</v>
      </c>
      <c r="S1780" s="8">
        <f t="shared" si="230"/>
        <v>42045.655034722215</v>
      </c>
      <c r="T1780" s="8">
        <f t="shared" si="227"/>
        <v>42090.613368055558</v>
      </c>
      <c r="U1780" s="7">
        <f t="shared" si="231"/>
        <v>44.958333333343035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226"/>
        <v>36.236363636363635</v>
      </c>
      <c r="P1781" s="7">
        <f t="shared" si="234"/>
        <v>104.89473684210526</v>
      </c>
      <c r="Q1781" s="9" t="str">
        <f t="shared" si="228"/>
        <v>photography</v>
      </c>
      <c r="R1781" s="10" t="str">
        <f t="shared" si="229"/>
        <v>photobooks</v>
      </c>
      <c r="S1781" s="8">
        <f t="shared" si="230"/>
        <v>42585.483564814807</v>
      </c>
      <c r="T1781" s="8">
        <f t="shared" si="227"/>
        <v>42615.483564814807</v>
      </c>
      <c r="U1781" s="7">
        <f t="shared" si="231"/>
        <v>30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226"/>
        <v>39.743333333333332</v>
      </c>
      <c r="P1782" s="7">
        <f t="shared" si="234"/>
        <v>78.440789473684205</v>
      </c>
      <c r="Q1782" s="9" t="str">
        <f t="shared" si="228"/>
        <v>photography</v>
      </c>
      <c r="R1782" s="10" t="str">
        <f t="shared" si="229"/>
        <v>photobooks</v>
      </c>
      <c r="S1782" s="8">
        <f t="shared" si="230"/>
        <v>42493.392476851848</v>
      </c>
      <c r="T1782" s="8">
        <f t="shared" si="227"/>
        <v>42553.392476851848</v>
      </c>
      <c r="U1782" s="7">
        <f t="shared" si="231"/>
        <v>60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226"/>
        <v>25.763636363636362</v>
      </c>
      <c r="P1783" s="7">
        <f t="shared" si="234"/>
        <v>59.041666666666664</v>
      </c>
      <c r="Q1783" s="9" t="str">
        <f t="shared" si="228"/>
        <v>photography</v>
      </c>
      <c r="R1783" s="10" t="str">
        <f t="shared" si="229"/>
        <v>photobooks</v>
      </c>
      <c r="S1783" s="8">
        <f t="shared" si="230"/>
        <v>42597.409085648142</v>
      </c>
      <c r="T1783" s="8">
        <f t="shared" si="227"/>
        <v>42628.409085648142</v>
      </c>
      <c r="U1783" s="7">
        <f t="shared" si="231"/>
        <v>31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226"/>
        <v>15.491428571428571</v>
      </c>
      <c r="P1784" s="7">
        <f t="shared" si="234"/>
        <v>71.34210526315789</v>
      </c>
      <c r="Q1784" s="9" t="str">
        <f t="shared" si="228"/>
        <v>photography</v>
      </c>
      <c r="R1784" s="10" t="str">
        <f t="shared" si="229"/>
        <v>photobooks</v>
      </c>
      <c r="S1784" s="8">
        <f t="shared" si="230"/>
        <v>42388.366770833331</v>
      </c>
      <c r="T1784" s="8">
        <f t="shared" si="227"/>
        <v>42421.366770833331</v>
      </c>
      <c r="U1784" s="7">
        <f t="shared" si="231"/>
        <v>33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226"/>
        <v>23.692499999999999</v>
      </c>
      <c r="P1785" s="7">
        <f t="shared" si="234"/>
        <v>51.227027027027027</v>
      </c>
      <c r="Q1785" s="9" t="str">
        <f t="shared" si="228"/>
        <v>photography</v>
      </c>
      <c r="R1785" s="10" t="str">
        <f t="shared" si="229"/>
        <v>photobooks</v>
      </c>
      <c r="S1785" s="8">
        <f t="shared" si="230"/>
        <v>42115.741643518515</v>
      </c>
      <c r="T1785" s="8">
        <f t="shared" si="227"/>
        <v>42145.741643518515</v>
      </c>
      <c r="U1785" s="7">
        <f t="shared" si="231"/>
        <v>30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226"/>
        <v>39.76</v>
      </c>
      <c r="P1786" s="7">
        <f t="shared" si="234"/>
        <v>60.242424242424242</v>
      </c>
      <c r="Q1786" s="9" t="str">
        <f t="shared" si="228"/>
        <v>photography</v>
      </c>
      <c r="R1786" s="10" t="str">
        <f t="shared" si="229"/>
        <v>photobooks</v>
      </c>
      <c r="S1786" s="8">
        <f t="shared" si="230"/>
        <v>42003.447222222218</v>
      </c>
      <c r="T1786" s="8">
        <f t="shared" si="227"/>
        <v>42034.934027777774</v>
      </c>
      <c r="U1786" s="7">
        <f t="shared" si="231"/>
        <v>31.486805555556202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226"/>
        <v>20.220833333333335</v>
      </c>
      <c r="P1787" s="7">
        <f t="shared" si="234"/>
        <v>44.935185185185183</v>
      </c>
      <c r="Q1787" s="9" t="str">
        <f t="shared" si="228"/>
        <v>photography</v>
      </c>
      <c r="R1787" s="10" t="str">
        <f t="shared" si="229"/>
        <v>photobooks</v>
      </c>
      <c r="S1787" s="8">
        <f t="shared" si="230"/>
        <v>41896.926562499997</v>
      </c>
      <c r="T1787" s="8">
        <f t="shared" si="227"/>
        <v>41927.791666666664</v>
      </c>
      <c r="U1787" s="7">
        <f t="shared" si="231"/>
        <v>30.865104166667152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226"/>
        <v>47.631578947368418</v>
      </c>
      <c r="P1788" s="7">
        <f t="shared" si="234"/>
        <v>31.206896551724139</v>
      </c>
      <c r="Q1788" s="9" t="str">
        <f t="shared" si="228"/>
        <v>photography</v>
      </c>
      <c r="R1788" s="10" t="str">
        <f t="shared" si="229"/>
        <v>photobooks</v>
      </c>
      <c r="S1788" s="8">
        <f t="shared" si="230"/>
        <v>41958.342326388891</v>
      </c>
      <c r="T1788" s="8">
        <f t="shared" si="227"/>
        <v>41988.342326388891</v>
      </c>
      <c r="U1788" s="7">
        <f t="shared" si="231"/>
        <v>30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226"/>
        <v>15.33</v>
      </c>
      <c r="P1789" s="7">
        <f t="shared" si="234"/>
        <v>63.875</v>
      </c>
      <c r="Q1789" s="9" t="str">
        <f t="shared" si="228"/>
        <v>photography</v>
      </c>
      <c r="R1789" s="10" t="str">
        <f t="shared" si="229"/>
        <v>photobooks</v>
      </c>
      <c r="S1789" s="8">
        <f t="shared" si="230"/>
        <v>42068.447187499994</v>
      </c>
      <c r="T1789" s="8">
        <f t="shared" si="227"/>
        <v>42098.40552083333</v>
      </c>
      <c r="U1789" s="7">
        <f t="shared" si="231"/>
        <v>29.958333333335759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226"/>
        <v>1.3818181818181818</v>
      </c>
      <c r="P1790" s="7">
        <f t="shared" si="234"/>
        <v>19</v>
      </c>
      <c r="Q1790" s="9" t="str">
        <f t="shared" si="228"/>
        <v>photography</v>
      </c>
      <c r="R1790" s="10" t="str">
        <f t="shared" si="229"/>
        <v>photobooks</v>
      </c>
      <c r="S1790" s="8">
        <f t="shared" si="230"/>
        <v>41913.740069444444</v>
      </c>
      <c r="T1790" s="8">
        <f t="shared" si="227"/>
        <v>41943.740069444444</v>
      </c>
      <c r="U1790" s="7">
        <f t="shared" si="231"/>
        <v>30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226"/>
        <v>0.5</v>
      </c>
      <c r="P1791" s="7">
        <f t="shared" si="234"/>
        <v>10</v>
      </c>
      <c r="Q1791" s="9" t="str">
        <f t="shared" si="228"/>
        <v>photography</v>
      </c>
      <c r="R1791" s="10" t="str">
        <f t="shared" si="229"/>
        <v>photobooks</v>
      </c>
      <c r="S1791" s="8">
        <f t="shared" si="230"/>
        <v>41956.041701388887</v>
      </c>
      <c r="T1791" s="8">
        <f t="shared" si="227"/>
        <v>42016.041701388887</v>
      </c>
      <c r="U1791" s="7">
        <f t="shared" si="231"/>
        <v>60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226"/>
        <v>4.957575757575758</v>
      </c>
      <c r="P1792" s="7">
        <f t="shared" si="234"/>
        <v>109.06666666666666</v>
      </c>
      <c r="Q1792" s="9" t="str">
        <f t="shared" si="228"/>
        <v>photography</v>
      </c>
      <c r="R1792" s="10" t="str">
        <f t="shared" si="229"/>
        <v>photobooks</v>
      </c>
      <c r="S1792" s="8">
        <f t="shared" si="230"/>
        <v>42010.466180555552</v>
      </c>
      <c r="T1792" s="8">
        <f t="shared" si="227"/>
        <v>42040.466180555552</v>
      </c>
      <c r="U1792" s="7">
        <f t="shared" si="231"/>
        <v>30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226"/>
        <v>3.5666666666666669</v>
      </c>
      <c r="P1793" s="7">
        <f t="shared" si="234"/>
        <v>26.75</v>
      </c>
      <c r="Q1793" s="9" t="str">
        <f t="shared" si="228"/>
        <v>photography</v>
      </c>
      <c r="R1793" s="10" t="str">
        <f t="shared" si="229"/>
        <v>photobooks</v>
      </c>
      <c r="S1793" s="8">
        <f t="shared" si="230"/>
        <v>41973.532002314816</v>
      </c>
      <c r="T1793" s="8">
        <f t="shared" si="227"/>
        <v>42033.532002314816</v>
      </c>
      <c r="U1793" s="7">
        <f t="shared" si="231"/>
        <v>60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235">E1794*100/D1794</f>
        <v>61.124000000000002</v>
      </c>
      <c r="P1794" s="7">
        <f t="shared" si="234"/>
        <v>109.93525179856115</v>
      </c>
      <c r="Q1794" s="9" t="str">
        <f t="shared" si="228"/>
        <v>photography</v>
      </c>
      <c r="R1794" s="10" t="str">
        <f t="shared" si="229"/>
        <v>photobooks</v>
      </c>
      <c r="S1794" s="8">
        <f t="shared" si="230"/>
        <v>42188.822708333326</v>
      </c>
      <c r="T1794" s="8">
        <f t="shared" ref="T1794:T1857" si="236">(I1794/86400)+25569+(-5/24)</f>
        <v>42226.082638888889</v>
      </c>
      <c r="U1794" s="7">
        <f t="shared" si="231"/>
        <v>37.259930555563187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235"/>
        <v>1.3333333333333333</v>
      </c>
      <c r="P1795" s="7">
        <f t="shared" si="234"/>
        <v>20</v>
      </c>
      <c r="Q1795" s="9" t="str">
        <f t="shared" ref="Q1795:Q1858" si="237">LEFT(N1795, SEARCH("/",N1795,1)-1)</f>
        <v>photography</v>
      </c>
      <c r="R1795" s="10" t="str">
        <f t="shared" ref="R1795:R1858" si="238">RIGHT(N1795,LEN(N1795)-FIND("/",N1795))</f>
        <v>photobooks</v>
      </c>
      <c r="S1795" s="8">
        <f t="shared" ref="S1795:S1858" si="239">(J1795/86400)+25569+(-5/24)</f>
        <v>41940.683333333327</v>
      </c>
      <c r="T1795" s="8">
        <f t="shared" si="236"/>
        <v>41970.724999999999</v>
      </c>
      <c r="U1795" s="7">
        <f t="shared" ref="U1795:U1858" si="240">T1795-S1795</f>
        <v>30.041666666671517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235"/>
        <v>11.077777777777778</v>
      </c>
      <c r="P1796" s="7">
        <f t="shared" si="234"/>
        <v>55.388888888888886</v>
      </c>
      <c r="Q1796" s="9" t="str">
        <f t="shared" si="237"/>
        <v>photography</v>
      </c>
      <c r="R1796" s="10" t="str">
        <f t="shared" si="238"/>
        <v>photobooks</v>
      </c>
      <c r="S1796" s="8">
        <f t="shared" si="239"/>
        <v>42011.342847222222</v>
      </c>
      <c r="T1796" s="8">
        <f t="shared" si="236"/>
        <v>42046.342847222222</v>
      </c>
      <c r="U1796" s="7">
        <f t="shared" si="240"/>
        <v>35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235"/>
        <v>38.735714285714288</v>
      </c>
      <c r="P1797" s="7">
        <f t="shared" si="234"/>
        <v>133.90123456790124</v>
      </c>
      <c r="Q1797" s="9" t="str">
        <f t="shared" si="237"/>
        <v>photography</v>
      </c>
      <c r="R1797" s="10" t="str">
        <f t="shared" si="238"/>
        <v>photobooks</v>
      </c>
      <c r="S1797" s="8">
        <f t="shared" si="239"/>
        <v>42628.080335648141</v>
      </c>
      <c r="T1797" s="8">
        <f t="shared" si="236"/>
        <v>42657.458333333336</v>
      </c>
      <c r="U1797" s="7">
        <f t="shared" si="240"/>
        <v>29.377997685194714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235"/>
        <v>22.05263157894737</v>
      </c>
      <c r="P1798" s="7">
        <f t="shared" si="234"/>
        <v>48.720930232558139</v>
      </c>
      <c r="Q1798" s="9" t="str">
        <f t="shared" si="237"/>
        <v>photography</v>
      </c>
      <c r="R1798" s="10" t="str">
        <f t="shared" si="238"/>
        <v>photobooks</v>
      </c>
      <c r="S1798" s="8">
        <f t="shared" si="239"/>
        <v>42515.231087962959</v>
      </c>
      <c r="T1798" s="8">
        <f t="shared" si="236"/>
        <v>42575.231087962959</v>
      </c>
      <c r="U1798" s="7">
        <f t="shared" si="240"/>
        <v>60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235"/>
        <v>67.55</v>
      </c>
      <c r="P1799" s="7">
        <f t="shared" si="234"/>
        <v>48.25</v>
      </c>
      <c r="Q1799" s="9" t="str">
        <f t="shared" si="237"/>
        <v>photography</v>
      </c>
      <c r="R1799" s="10" t="str">
        <f t="shared" si="238"/>
        <v>photobooks</v>
      </c>
      <c r="S1799" s="8">
        <f t="shared" si="239"/>
        <v>42689.360983796294</v>
      </c>
      <c r="T1799" s="8">
        <f t="shared" si="236"/>
        <v>42719.360983796294</v>
      </c>
      <c r="U1799" s="7">
        <f t="shared" si="240"/>
        <v>30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235"/>
        <v>13.637499999999999</v>
      </c>
      <c r="P1800" s="7">
        <f t="shared" si="234"/>
        <v>58.972972972972975</v>
      </c>
      <c r="Q1800" s="9" t="str">
        <f t="shared" si="237"/>
        <v>photography</v>
      </c>
      <c r="R1800" s="10" t="str">
        <f t="shared" si="238"/>
        <v>photobooks</v>
      </c>
      <c r="S1800" s="8">
        <f t="shared" si="239"/>
        <v>42344.118437499994</v>
      </c>
      <c r="T1800" s="8">
        <f t="shared" si="236"/>
        <v>42404.118437499994</v>
      </c>
      <c r="U1800" s="7">
        <f t="shared" si="240"/>
        <v>60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235"/>
        <v>1.7457499999999999</v>
      </c>
      <c r="P1801" s="7">
        <f t="shared" si="234"/>
        <v>11.638333333333334</v>
      </c>
      <c r="Q1801" s="9" t="str">
        <f t="shared" si="237"/>
        <v>photography</v>
      </c>
      <c r="R1801" s="10" t="str">
        <f t="shared" si="238"/>
        <v>photobooks</v>
      </c>
      <c r="S1801" s="8">
        <f t="shared" si="239"/>
        <v>41934.634351851848</v>
      </c>
      <c r="T1801" s="8">
        <f t="shared" si="236"/>
        <v>41954.676018518519</v>
      </c>
      <c r="U1801" s="7">
        <f t="shared" si="240"/>
        <v>20.041666666671517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235"/>
        <v>20.44963251188932</v>
      </c>
      <c r="P1802" s="7">
        <f t="shared" si="234"/>
        <v>83.716814159292042</v>
      </c>
      <c r="Q1802" s="9" t="str">
        <f t="shared" si="237"/>
        <v>photography</v>
      </c>
      <c r="R1802" s="10" t="str">
        <f t="shared" si="238"/>
        <v>photobooks</v>
      </c>
      <c r="S1802" s="8">
        <f t="shared" si="239"/>
        <v>42623.397800925923</v>
      </c>
      <c r="T1802" s="8">
        <f t="shared" si="236"/>
        <v>42653.397800925923</v>
      </c>
      <c r="U1802" s="7">
        <f t="shared" si="240"/>
        <v>30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235"/>
        <v>13.852941176470589</v>
      </c>
      <c r="P1803" s="7">
        <f t="shared" si="234"/>
        <v>63.648648648648646</v>
      </c>
      <c r="Q1803" s="9" t="str">
        <f t="shared" si="237"/>
        <v>photography</v>
      </c>
      <c r="R1803" s="10" t="str">
        <f t="shared" si="238"/>
        <v>photobooks</v>
      </c>
      <c r="S1803" s="8">
        <f t="shared" si="239"/>
        <v>42321.452175925922</v>
      </c>
      <c r="T1803" s="8">
        <f t="shared" si="236"/>
        <v>42353.298611111109</v>
      </c>
      <c r="U1803" s="7">
        <f t="shared" si="240"/>
        <v>31.846435185187147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235"/>
        <v>48.485714285714288</v>
      </c>
      <c r="P1804" s="7">
        <f t="shared" si="234"/>
        <v>94.277777777777771</v>
      </c>
      <c r="Q1804" s="9" t="str">
        <f t="shared" si="237"/>
        <v>photography</v>
      </c>
      <c r="R1804" s="10" t="str">
        <f t="shared" si="238"/>
        <v>photobooks</v>
      </c>
      <c r="S1804" s="8">
        <f t="shared" si="239"/>
        <v>42159.264236111114</v>
      </c>
      <c r="T1804" s="8">
        <f t="shared" si="236"/>
        <v>42182.707638888889</v>
      </c>
      <c r="U1804" s="7">
        <f t="shared" si="240"/>
        <v>23.443402777775191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235"/>
        <v>30.8</v>
      </c>
      <c r="P1805" s="7">
        <f t="shared" si="234"/>
        <v>71.86666666666666</v>
      </c>
      <c r="Q1805" s="9" t="str">
        <f t="shared" si="237"/>
        <v>photography</v>
      </c>
      <c r="R1805" s="10" t="str">
        <f t="shared" si="238"/>
        <v>photobooks</v>
      </c>
      <c r="S1805" s="8">
        <f t="shared" si="239"/>
        <v>42017.863217592589</v>
      </c>
      <c r="T1805" s="8">
        <f t="shared" si="236"/>
        <v>42048.863217592589</v>
      </c>
      <c r="U1805" s="7">
        <f t="shared" si="240"/>
        <v>31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235"/>
        <v>35.174193548387095</v>
      </c>
      <c r="P1806" s="7">
        <f t="shared" si="234"/>
        <v>104.84615384615384</v>
      </c>
      <c r="Q1806" s="9" t="str">
        <f t="shared" si="237"/>
        <v>photography</v>
      </c>
      <c r="R1806" s="10" t="str">
        <f t="shared" si="238"/>
        <v>photobooks</v>
      </c>
      <c r="S1806" s="8">
        <f t="shared" si="239"/>
        <v>42282.469953703701</v>
      </c>
      <c r="T1806" s="8">
        <f t="shared" si="236"/>
        <v>42322.511620370373</v>
      </c>
      <c r="U1806" s="7">
        <f t="shared" si="240"/>
        <v>40.041666666671517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235"/>
        <v>36.404444444444444</v>
      </c>
      <c r="P1807" s="7">
        <f t="shared" si="234"/>
        <v>67.139344262295083</v>
      </c>
      <c r="Q1807" s="9" t="str">
        <f t="shared" si="237"/>
        <v>photography</v>
      </c>
      <c r="R1807" s="10" t="str">
        <f t="shared" si="238"/>
        <v>photobooks</v>
      </c>
      <c r="S1807" s="8">
        <f t="shared" si="239"/>
        <v>42247.595578703702</v>
      </c>
      <c r="T1807" s="8">
        <f t="shared" si="236"/>
        <v>42279.541666666664</v>
      </c>
      <c r="U1807" s="7">
        <f t="shared" si="240"/>
        <v>31.946087962962338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235"/>
        <v>2.9550000000000001</v>
      </c>
      <c r="P1808" s="7">
        <f t="shared" si="234"/>
        <v>73.875</v>
      </c>
      <c r="Q1808" s="9" t="str">
        <f t="shared" si="237"/>
        <v>photography</v>
      </c>
      <c r="R1808" s="10" t="str">
        <f t="shared" si="238"/>
        <v>photobooks</v>
      </c>
      <c r="S1808" s="8">
        <f t="shared" si="239"/>
        <v>41877.429965277777</v>
      </c>
      <c r="T1808" s="8">
        <f t="shared" si="236"/>
        <v>41912.429965277777</v>
      </c>
      <c r="U1808" s="7">
        <f t="shared" si="240"/>
        <v>35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235"/>
        <v>11.06</v>
      </c>
      <c r="P1809" s="7">
        <f t="shared" si="234"/>
        <v>69.125</v>
      </c>
      <c r="Q1809" s="9" t="str">
        <f t="shared" si="237"/>
        <v>photography</v>
      </c>
      <c r="R1809" s="10" t="str">
        <f t="shared" si="238"/>
        <v>photobooks</v>
      </c>
      <c r="S1809" s="8">
        <f t="shared" si="239"/>
        <v>41879.860104166662</v>
      </c>
      <c r="T1809" s="8">
        <f t="shared" si="236"/>
        <v>41909.860104166662</v>
      </c>
      <c r="U1809" s="7">
        <f t="shared" si="240"/>
        <v>30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235"/>
        <v>41.407142857142858</v>
      </c>
      <c r="P1810" s="7">
        <f t="shared" si="234"/>
        <v>120.77083333333333</v>
      </c>
      <c r="Q1810" s="9" t="str">
        <f t="shared" si="237"/>
        <v>photography</v>
      </c>
      <c r="R1810" s="10" t="str">
        <f t="shared" si="238"/>
        <v>photobooks</v>
      </c>
      <c r="S1810" s="8">
        <f t="shared" si="239"/>
        <v>42742.472569444442</v>
      </c>
      <c r="T1810" s="8">
        <f t="shared" si="236"/>
        <v>42777.472569444442</v>
      </c>
      <c r="U1810" s="7">
        <f t="shared" si="240"/>
        <v>35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235"/>
        <v>10.857142857142858</v>
      </c>
      <c r="P1811" s="7">
        <f t="shared" si="234"/>
        <v>42.222222222222221</v>
      </c>
      <c r="Q1811" s="9" t="str">
        <f t="shared" si="237"/>
        <v>photography</v>
      </c>
      <c r="R1811" s="10" t="str">
        <f t="shared" si="238"/>
        <v>photobooks</v>
      </c>
      <c r="S1811" s="8">
        <f t="shared" si="239"/>
        <v>42029.699525462966</v>
      </c>
      <c r="T1811" s="8">
        <f t="shared" si="236"/>
        <v>42064.699525462966</v>
      </c>
      <c r="U1811" s="7">
        <f t="shared" si="240"/>
        <v>35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235"/>
        <v>3.3333333333333335</v>
      </c>
      <c r="P1812" s="7">
        <f t="shared" si="234"/>
        <v>7.5</v>
      </c>
      <c r="Q1812" s="9" t="str">
        <f t="shared" si="237"/>
        <v>photography</v>
      </c>
      <c r="R1812" s="10" t="str">
        <f t="shared" si="238"/>
        <v>photobooks</v>
      </c>
      <c r="S1812" s="8">
        <f t="shared" si="239"/>
        <v>41860.701689814814</v>
      </c>
      <c r="T1812" s="8">
        <f t="shared" si="236"/>
        <v>41872.701689814814</v>
      </c>
      <c r="U1812" s="7">
        <f t="shared" si="240"/>
        <v>12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235"/>
        <v>7.407407407407407E-2</v>
      </c>
      <c r="P1813" s="7">
        <f t="shared" si="234"/>
        <v>1.5384615384615385</v>
      </c>
      <c r="Q1813" s="9" t="str">
        <f t="shared" si="237"/>
        <v>photography</v>
      </c>
      <c r="R1813" s="10" t="str">
        <f t="shared" si="238"/>
        <v>photobooks</v>
      </c>
      <c r="S1813" s="8">
        <f t="shared" si="239"/>
        <v>41876.225347222222</v>
      </c>
      <c r="T1813" s="8">
        <f t="shared" si="236"/>
        <v>41935.958333333328</v>
      </c>
      <c r="U1813" s="7">
        <f t="shared" si="240"/>
        <v>59.732986111106584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235"/>
        <v>13.307692307692308</v>
      </c>
      <c r="P1814" s="7">
        <f t="shared" si="234"/>
        <v>37.608695652173914</v>
      </c>
      <c r="Q1814" s="9" t="str">
        <f t="shared" si="237"/>
        <v>photography</v>
      </c>
      <c r="R1814" s="10" t="str">
        <f t="shared" si="238"/>
        <v>photobooks</v>
      </c>
      <c r="S1814" s="8">
        <f t="shared" si="239"/>
        <v>42524.110370370363</v>
      </c>
      <c r="T1814" s="8">
        <f t="shared" si="236"/>
        <v>42554.110370370363</v>
      </c>
      <c r="U1814" s="7">
        <f t="shared" si="240"/>
        <v>30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235"/>
        <v>0</v>
      </c>
      <c r="P1815" s="7">
        <f>IF(L1815&gt;0, E1815/L1815,0)</f>
        <v>0</v>
      </c>
      <c r="Q1815" s="9" t="str">
        <f t="shared" si="237"/>
        <v>photography</v>
      </c>
      <c r="R1815" s="10" t="str">
        <f t="shared" si="238"/>
        <v>photobooks</v>
      </c>
      <c r="S1815" s="8">
        <f t="shared" si="239"/>
        <v>41829.68069444444</v>
      </c>
      <c r="T1815" s="8">
        <f t="shared" si="236"/>
        <v>41859.68069444444</v>
      </c>
      <c r="U1815" s="7">
        <f t="shared" si="240"/>
        <v>30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235"/>
        <v>49.18333333333333</v>
      </c>
      <c r="P1816" s="7">
        <f>E1816/L1816</f>
        <v>42.157142857142858</v>
      </c>
      <c r="Q1816" s="9" t="str">
        <f t="shared" si="237"/>
        <v>photography</v>
      </c>
      <c r="R1816" s="10" t="str">
        <f t="shared" si="238"/>
        <v>photobooks</v>
      </c>
      <c r="S1816" s="8">
        <f t="shared" si="239"/>
        <v>42033.105740740742</v>
      </c>
      <c r="T1816" s="8">
        <f t="shared" si="236"/>
        <v>42063.105740740742</v>
      </c>
      <c r="U1816" s="7">
        <f t="shared" si="240"/>
        <v>30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235"/>
        <v>0</v>
      </c>
      <c r="P1817" s="7">
        <f>IF(L1817&gt;0, E1817/L1817,0)</f>
        <v>0</v>
      </c>
      <c r="Q1817" s="9" t="str">
        <f t="shared" si="237"/>
        <v>photography</v>
      </c>
      <c r="R1817" s="10" t="str">
        <f t="shared" si="238"/>
        <v>photobooks</v>
      </c>
      <c r="S1817" s="8">
        <f t="shared" si="239"/>
        <v>42172.698344907403</v>
      </c>
      <c r="T1817" s="8">
        <f t="shared" si="236"/>
        <v>42186.698344907403</v>
      </c>
      <c r="U1817" s="7">
        <f t="shared" si="240"/>
        <v>14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235"/>
        <v>2.036</v>
      </c>
      <c r="P1818" s="7">
        <f>E1818/L1818</f>
        <v>84.833333333333329</v>
      </c>
      <c r="Q1818" s="9" t="str">
        <f t="shared" si="237"/>
        <v>photography</v>
      </c>
      <c r="R1818" s="10" t="str">
        <f t="shared" si="238"/>
        <v>photobooks</v>
      </c>
      <c r="S1818" s="8">
        <f t="shared" si="239"/>
        <v>42548.667858796289</v>
      </c>
      <c r="T1818" s="8">
        <f t="shared" si="236"/>
        <v>42576.583333333336</v>
      </c>
      <c r="U1818" s="7">
        <f t="shared" si="240"/>
        <v>27.915474537046975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235"/>
        <v>52.327777777777776</v>
      </c>
      <c r="P1819" s="7">
        <f>E1819/L1819</f>
        <v>94.19</v>
      </c>
      <c r="Q1819" s="9" t="str">
        <f t="shared" si="237"/>
        <v>photography</v>
      </c>
      <c r="R1819" s="10" t="str">
        <f t="shared" si="238"/>
        <v>photobooks</v>
      </c>
      <c r="S1819" s="8">
        <f t="shared" si="239"/>
        <v>42705.453784722216</v>
      </c>
      <c r="T1819" s="8">
        <f t="shared" si="236"/>
        <v>42765.082638888889</v>
      </c>
      <c r="U1819" s="7">
        <f t="shared" si="240"/>
        <v>59.628854166672681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235"/>
        <v>0</v>
      </c>
      <c r="P1820" s="7">
        <f>IF(L1820&gt;0, E1820/L1820,0)</f>
        <v>0</v>
      </c>
      <c r="Q1820" s="9" t="str">
        <f t="shared" si="237"/>
        <v>photography</v>
      </c>
      <c r="R1820" s="10" t="str">
        <f t="shared" si="238"/>
        <v>photobooks</v>
      </c>
      <c r="S1820" s="8">
        <f t="shared" si="239"/>
        <v>42067.026041666664</v>
      </c>
      <c r="T1820" s="8">
        <f t="shared" si="236"/>
        <v>42096.984374999993</v>
      </c>
      <c r="U1820" s="7">
        <f t="shared" si="240"/>
        <v>29.958333333328483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235"/>
        <v>2.0833333333333335</v>
      </c>
      <c r="P1821" s="7">
        <f t="shared" ref="P1821:P1862" si="241">E1821/L1821</f>
        <v>6.25</v>
      </c>
      <c r="Q1821" s="9" t="str">
        <f t="shared" si="237"/>
        <v>photography</v>
      </c>
      <c r="R1821" s="10" t="str">
        <f t="shared" si="238"/>
        <v>photobooks</v>
      </c>
      <c r="S1821" s="8">
        <f t="shared" si="239"/>
        <v>41820.543935185182</v>
      </c>
      <c r="T1821" s="8">
        <f t="shared" si="236"/>
        <v>41850.543935185182</v>
      </c>
      <c r="U1821" s="7">
        <f t="shared" si="240"/>
        <v>30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235"/>
        <v>6.5653846153846152</v>
      </c>
      <c r="P1822" s="7">
        <f t="shared" si="241"/>
        <v>213.375</v>
      </c>
      <c r="Q1822" s="9" t="str">
        <f t="shared" si="237"/>
        <v>photography</v>
      </c>
      <c r="R1822" s="10" t="str">
        <f t="shared" si="238"/>
        <v>photobooks</v>
      </c>
      <c r="S1822" s="8">
        <f t="shared" si="239"/>
        <v>42064.876041666663</v>
      </c>
      <c r="T1822" s="8">
        <f t="shared" si="236"/>
        <v>42094.834374999999</v>
      </c>
      <c r="U1822" s="7">
        <f t="shared" si="240"/>
        <v>29.958333333335759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235"/>
        <v>134.88999999999999</v>
      </c>
      <c r="P1823" s="7">
        <f t="shared" si="241"/>
        <v>59.162280701754383</v>
      </c>
      <c r="Q1823" s="9" t="str">
        <f t="shared" si="237"/>
        <v>music</v>
      </c>
      <c r="R1823" s="10" t="str">
        <f t="shared" si="238"/>
        <v>rock</v>
      </c>
      <c r="S1823" s="8">
        <f t="shared" si="239"/>
        <v>40926.110729166663</v>
      </c>
      <c r="T1823" s="8">
        <f t="shared" si="236"/>
        <v>40971.110729166663</v>
      </c>
      <c r="U1823" s="7">
        <f t="shared" si="240"/>
        <v>45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235"/>
        <v>100</v>
      </c>
      <c r="P1824" s="7">
        <f t="shared" si="241"/>
        <v>27.272727272727273</v>
      </c>
      <c r="Q1824" s="9" t="str">
        <f t="shared" si="237"/>
        <v>music</v>
      </c>
      <c r="R1824" s="10" t="str">
        <f t="shared" si="238"/>
        <v>rock</v>
      </c>
      <c r="S1824" s="8">
        <f t="shared" si="239"/>
        <v>41634.588680555556</v>
      </c>
      <c r="T1824" s="8">
        <f t="shared" si="236"/>
        <v>41670.584027777775</v>
      </c>
      <c r="U1824" s="7">
        <f t="shared" si="240"/>
        <v>35.995347222218697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235"/>
        <v>115.85714285714286</v>
      </c>
      <c r="P1825" s="7">
        <f t="shared" si="241"/>
        <v>24.575757575757574</v>
      </c>
      <c r="Q1825" s="9" t="str">
        <f t="shared" si="237"/>
        <v>music</v>
      </c>
      <c r="R1825" s="10" t="str">
        <f t="shared" si="238"/>
        <v>rock</v>
      </c>
      <c r="S1825" s="8">
        <f t="shared" si="239"/>
        <v>41176.47657407407</v>
      </c>
      <c r="T1825" s="8">
        <f t="shared" si="236"/>
        <v>41206.47657407407</v>
      </c>
      <c r="U1825" s="7">
        <f t="shared" si="240"/>
        <v>30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235"/>
        <v>100.06666666666666</v>
      </c>
      <c r="P1826" s="7">
        <f t="shared" si="241"/>
        <v>75.05</v>
      </c>
      <c r="Q1826" s="9" t="str">
        <f t="shared" si="237"/>
        <v>music</v>
      </c>
      <c r="R1826" s="10" t="str">
        <f t="shared" si="238"/>
        <v>rock</v>
      </c>
      <c r="S1826" s="8">
        <f t="shared" si="239"/>
        <v>41626.707951388882</v>
      </c>
      <c r="T1826" s="8">
        <f t="shared" si="236"/>
        <v>41646.880555555552</v>
      </c>
      <c r="U1826" s="7">
        <f t="shared" si="240"/>
        <v>20.172604166669771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235"/>
        <v>105.05</v>
      </c>
      <c r="P1827" s="7">
        <f t="shared" si="241"/>
        <v>42.02</v>
      </c>
      <c r="Q1827" s="9" t="str">
        <f t="shared" si="237"/>
        <v>music</v>
      </c>
      <c r="R1827" s="10" t="str">
        <f t="shared" si="238"/>
        <v>rock</v>
      </c>
      <c r="S1827" s="8">
        <f t="shared" si="239"/>
        <v>41443.626192129625</v>
      </c>
      <c r="T1827" s="8">
        <f t="shared" si="236"/>
        <v>41466.626192129625</v>
      </c>
      <c r="U1827" s="7">
        <f t="shared" si="240"/>
        <v>23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235"/>
        <v>101</v>
      </c>
      <c r="P1828" s="7">
        <f t="shared" si="241"/>
        <v>53.157894736842103</v>
      </c>
      <c r="Q1828" s="9" t="str">
        <f t="shared" si="237"/>
        <v>music</v>
      </c>
      <c r="R1828" s="10" t="str">
        <f t="shared" si="238"/>
        <v>rock</v>
      </c>
      <c r="S1828" s="8">
        <f t="shared" si="239"/>
        <v>41657.715474537035</v>
      </c>
      <c r="T1828" s="8">
        <f t="shared" si="236"/>
        <v>41687.715474537035</v>
      </c>
      <c r="U1828" s="7">
        <f t="shared" si="240"/>
        <v>30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235"/>
        <v>100.66249999999999</v>
      </c>
      <c r="P1829" s="7">
        <f t="shared" si="241"/>
        <v>83.885416666666671</v>
      </c>
      <c r="Q1829" s="9" t="str">
        <f t="shared" si="237"/>
        <v>music</v>
      </c>
      <c r="R1829" s="10" t="str">
        <f t="shared" si="238"/>
        <v>rock</v>
      </c>
      <c r="S1829" s="8">
        <f t="shared" si="239"/>
        <v>40555.117604166662</v>
      </c>
      <c r="T1829" s="8">
        <f t="shared" si="236"/>
        <v>40605.117604166662</v>
      </c>
      <c r="U1829" s="7">
        <f t="shared" si="240"/>
        <v>50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235"/>
        <v>100.16</v>
      </c>
      <c r="P1830" s="7">
        <f t="shared" si="241"/>
        <v>417.33333333333331</v>
      </c>
      <c r="Q1830" s="9" t="str">
        <f t="shared" si="237"/>
        <v>music</v>
      </c>
      <c r="R1830" s="10" t="str">
        <f t="shared" si="238"/>
        <v>rock</v>
      </c>
      <c r="S1830" s="8">
        <f t="shared" si="239"/>
        <v>41736.691319444442</v>
      </c>
      <c r="T1830" s="8">
        <f t="shared" si="236"/>
        <v>41768.708333333328</v>
      </c>
      <c r="U1830" s="7">
        <f t="shared" si="240"/>
        <v>32.01701388888614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235"/>
        <v>166.68333333333334</v>
      </c>
      <c r="P1831" s="7">
        <f t="shared" si="241"/>
        <v>75.765151515151516</v>
      </c>
      <c r="Q1831" s="9" t="str">
        <f t="shared" si="237"/>
        <v>music</v>
      </c>
      <c r="R1831" s="10" t="str">
        <f t="shared" si="238"/>
        <v>rock</v>
      </c>
      <c r="S1831" s="8">
        <f t="shared" si="239"/>
        <v>40515.879293981481</v>
      </c>
      <c r="T1831" s="8">
        <f t="shared" si="236"/>
        <v>40564.708333333328</v>
      </c>
      <c r="U1831" s="7">
        <f t="shared" si="240"/>
        <v>48.829039351847314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235"/>
        <v>101.53333333333333</v>
      </c>
      <c r="P1832" s="7">
        <f t="shared" si="241"/>
        <v>67.389380530973455</v>
      </c>
      <c r="Q1832" s="9" t="str">
        <f t="shared" si="237"/>
        <v>music</v>
      </c>
      <c r="R1832" s="10" t="str">
        <f t="shared" si="238"/>
        <v>rock</v>
      </c>
      <c r="S1832" s="8">
        <f t="shared" si="239"/>
        <v>41664.475775462961</v>
      </c>
      <c r="T1832" s="8">
        <f t="shared" si="236"/>
        <v>41694.475775462961</v>
      </c>
      <c r="U1832" s="7">
        <f t="shared" si="240"/>
        <v>30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235"/>
        <v>103</v>
      </c>
      <c r="P1833" s="7">
        <f t="shared" si="241"/>
        <v>73.571428571428569</v>
      </c>
      <c r="Q1833" s="9" t="str">
        <f t="shared" si="237"/>
        <v>music</v>
      </c>
      <c r="R1833" s="10" t="str">
        <f t="shared" si="238"/>
        <v>rock</v>
      </c>
      <c r="S1833" s="8">
        <f t="shared" si="239"/>
        <v>41026.787766203699</v>
      </c>
      <c r="T1833" s="8">
        <f t="shared" si="236"/>
        <v>41041.787766203699</v>
      </c>
      <c r="U1833" s="7">
        <f t="shared" si="240"/>
        <v>15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235"/>
        <v>142.85714285714286</v>
      </c>
      <c r="P1834" s="7">
        <f t="shared" si="241"/>
        <v>25</v>
      </c>
      <c r="Q1834" s="9" t="str">
        <f t="shared" si="237"/>
        <v>music</v>
      </c>
      <c r="R1834" s="10" t="str">
        <f t="shared" si="238"/>
        <v>rock</v>
      </c>
      <c r="S1834" s="8">
        <f t="shared" si="239"/>
        <v>40576.331331018519</v>
      </c>
      <c r="T1834" s="8">
        <f t="shared" si="236"/>
        <v>40606.331331018519</v>
      </c>
      <c r="U1834" s="7">
        <f t="shared" si="240"/>
        <v>30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235"/>
        <v>262.5</v>
      </c>
      <c r="P1835" s="7">
        <f t="shared" si="241"/>
        <v>42</v>
      </c>
      <c r="Q1835" s="9" t="str">
        <f t="shared" si="237"/>
        <v>music</v>
      </c>
      <c r="R1835" s="10" t="str">
        <f t="shared" si="238"/>
        <v>rock</v>
      </c>
      <c r="S1835" s="8">
        <f t="shared" si="239"/>
        <v>41302.835682870369</v>
      </c>
      <c r="T1835" s="8">
        <f t="shared" si="236"/>
        <v>41335.124305555553</v>
      </c>
      <c r="U1835" s="7">
        <f t="shared" si="240"/>
        <v>32.288622685184237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235"/>
        <v>118.05</v>
      </c>
      <c r="P1836" s="7">
        <f t="shared" si="241"/>
        <v>131.16666666666666</v>
      </c>
      <c r="Q1836" s="9" t="str">
        <f t="shared" si="237"/>
        <v>music</v>
      </c>
      <c r="R1836" s="10" t="str">
        <f t="shared" si="238"/>
        <v>rock</v>
      </c>
      <c r="S1836" s="8">
        <f t="shared" si="239"/>
        <v>41988.755729166667</v>
      </c>
      <c r="T1836" s="8">
        <f t="shared" si="236"/>
        <v>42028.755729166667</v>
      </c>
      <c r="U1836" s="7">
        <f t="shared" si="240"/>
        <v>40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235"/>
        <v>104</v>
      </c>
      <c r="P1837" s="7">
        <f t="shared" si="241"/>
        <v>47.272727272727273</v>
      </c>
      <c r="Q1837" s="9" t="str">
        <f t="shared" si="237"/>
        <v>music</v>
      </c>
      <c r="R1837" s="10" t="str">
        <f t="shared" si="238"/>
        <v>rock</v>
      </c>
      <c r="S1837" s="8">
        <f t="shared" si="239"/>
        <v>42430.49387731481</v>
      </c>
      <c r="T1837" s="8">
        <f t="shared" si="236"/>
        <v>42460.452210648145</v>
      </c>
      <c r="U1837" s="7">
        <f t="shared" si="240"/>
        <v>29.958333333335759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235"/>
        <v>200.34</v>
      </c>
      <c r="P1838" s="7">
        <f t="shared" si="241"/>
        <v>182.12727272727273</v>
      </c>
      <c r="Q1838" s="9" t="str">
        <f t="shared" si="237"/>
        <v>music</v>
      </c>
      <c r="R1838" s="10" t="str">
        <f t="shared" si="238"/>
        <v>rock</v>
      </c>
      <c r="S1838" s="8">
        <f t="shared" si="239"/>
        <v>41305.601030092592</v>
      </c>
      <c r="T1838" s="8">
        <f t="shared" si="236"/>
        <v>41322.601030092592</v>
      </c>
      <c r="U1838" s="7">
        <f t="shared" si="240"/>
        <v>17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235"/>
        <v>306.83333333333331</v>
      </c>
      <c r="P1839" s="7">
        <f t="shared" si="241"/>
        <v>61.366666666666667</v>
      </c>
      <c r="Q1839" s="9" t="str">
        <f t="shared" si="237"/>
        <v>music</v>
      </c>
      <c r="R1839" s="10" t="str">
        <f t="shared" si="238"/>
        <v>rock</v>
      </c>
      <c r="S1839" s="8">
        <f t="shared" si="239"/>
        <v>40925.839525462965</v>
      </c>
      <c r="T1839" s="8">
        <f t="shared" si="236"/>
        <v>40985.797858796293</v>
      </c>
      <c r="U1839" s="7">
        <f t="shared" si="240"/>
        <v>59.958333333328483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235"/>
        <v>100.149</v>
      </c>
      <c r="P1840" s="7">
        <f t="shared" si="241"/>
        <v>35.767499999999998</v>
      </c>
      <c r="Q1840" s="9" t="str">
        <f t="shared" si="237"/>
        <v>music</v>
      </c>
      <c r="R1840" s="10" t="str">
        <f t="shared" si="238"/>
        <v>rock</v>
      </c>
      <c r="S1840" s="8">
        <f t="shared" si="239"/>
        <v>40788.578206018516</v>
      </c>
      <c r="T1840" s="8">
        <f t="shared" si="236"/>
        <v>40816.916666666664</v>
      </c>
      <c r="U1840" s="7">
        <f t="shared" si="240"/>
        <v>28.338460648148612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235"/>
        <v>205.3</v>
      </c>
      <c r="P1841" s="7">
        <f t="shared" si="241"/>
        <v>45.62222222222222</v>
      </c>
      <c r="Q1841" s="9" t="str">
        <f t="shared" si="237"/>
        <v>music</v>
      </c>
      <c r="R1841" s="10" t="str">
        <f t="shared" si="238"/>
        <v>rock</v>
      </c>
      <c r="S1841" s="8">
        <f t="shared" si="239"/>
        <v>42614.513680555552</v>
      </c>
      <c r="T1841" s="8">
        <f t="shared" si="236"/>
        <v>42644.513680555552</v>
      </c>
      <c r="U1841" s="7">
        <f t="shared" si="240"/>
        <v>30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235"/>
        <v>108.88888888888889</v>
      </c>
      <c r="P1842" s="7">
        <f t="shared" si="241"/>
        <v>75.384615384615387</v>
      </c>
      <c r="Q1842" s="9" t="str">
        <f t="shared" si="237"/>
        <v>music</v>
      </c>
      <c r="R1842" s="10" t="str">
        <f t="shared" si="238"/>
        <v>rock</v>
      </c>
      <c r="S1842" s="8">
        <f t="shared" si="239"/>
        <v>41381.88784722222</v>
      </c>
      <c r="T1842" s="8">
        <f t="shared" si="236"/>
        <v>41400.999305555553</v>
      </c>
      <c r="U1842" s="7">
        <f t="shared" si="240"/>
        <v>19.111458333332848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235"/>
        <v>101.75</v>
      </c>
      <c r="P1843" s="7">
        <f t="shared" si="241"/>
        <v>50.875</v>
      </c>
      <c r="Q1843" s="9" t="str">
        <f t="shared" si="237"/>
        <v>music</v>
      </c>
      <c r="R1843" s="10" t="str">
        <f t="shared" si="238"/>
        <v>rock</v>
      </c>
      <c r="S1843" s="8">
        <f t="shared" si="239"/>
        <v>41745.637094907404</v>
      </c>
      <c r="T1843" s="8">
        <f t="shared" si="236"/>
        <v>41778.999305555553</v>
      </c>
      <c r="U1843" s="7">
        <f t="shared" si="240"/>
        <v>33.362210648148903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235"/>
        <v>125.25</v>
      </c>
      <c r="P1844" s="7">
        <f t="shared" si="241"/>
        <v>119.28571428571429</v>
      </c>
      <c r="Q1844" s="9" t="str">
        <f t="shared" si="237"/>
        <v>music</v>
      </c>
      <c r="R1844" s="10" t="str">
        <f t="shared" si="238"/>
        <v>rock</v>
      </c>
      <c r="S1844" s="8">
        <f t="shared" si="239"/>
        <v>42031.423391203702</v>
      </c>
      <c r="T1844" s="8">
        <f t="shared" si="236"/>
        <v>42065.040972222218</v>
      </c>
      <c r="U1844" s="7">
        <f t="shared" si="240"/>
        <v>33.617581018515921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235"/>
        <v>124.0061</v>
      </c>
      <c r="P1845" s="7">
        <f t="shared" si="241"/>
        <v>92.541865671641801</v>
      </c>
      <c r="Q1845" s="9" t="str">
        <f t="shared" si="237"/>
        <v>music</v>
      </c>
      <c r="R1845" s="10" t="str">
        <f t="shared" si="238"/>
        <v>rock</v>
      </c>
      <c r="S1845" s="8">
        <f t="shared" si="239"/>
        <v>40564.786504629628</v>
      </c>
      <c r="T1845" s="8">
        <f t="shared" si="236"/>
        <v>40594.786504629628</v>
      </c>
      <c r="U1845" s="7">
        <f t="shared" si="240"/>
        <v>30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235"/>
        <v>101.4</v>
      </c>
      <c r="P1846" s="7">
        <f t="shared" si="241"/>
        <v>76.05</v>
      </c>
      <c r="Q1846" s="9" t="str">
        <f t="shared" si="237"/>
        <v>music</v>
      </c>
      <c r="R1846" s="10" t="str">
        <f t="shared" si="238"/>
        <v>rock</v>
      </c>
      <c r="S1846" s="8">
        <f t="shared" si="239"/>
        <v>40666.765208333331</v>
      </c>
      <c r="T1846" s="8">
        <f t="shared" si="236"/>
        <v>40704.916666666664</v>
      </c>
      <c r="U1846" s="7">
        <f t="shared" si="240"/>
        <v>38.151458333333721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235"/>
        <v>100</v>
      </c>
      <c r="P1847" s="7">
        <f t="shared" si="241"/>
        <v>52.631578947368418</v>
      </c>
      <c r="Q1847" s="9" t="str">
        <f t="shared" si="237"/>
        <v>music</v>
      </c>
      <c r="R1847" s="10" t="str">
        <f t="shared" si="238"/>
        <v>rock</v>
      </c>
      <c r="S1847" s="8">
        <f t="shared" si="239"/>
        <v>42523.124976851854</v>
      </c>
      <c r="T1847" s="8">
        <f t="shared" si="236"/>
        <v>42537.996527777774</v>
      </c>
      <c r="U1847" s="7">
        <f t="shared" si="240"/>
        <v>14.871550925920019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235"/>
        <v>137.92666666666668</v>
      </c>
      <c r="P1848" s="7">
        <f t="shared" si="241"/>
        <v>98.990430622009569</v>
      </c>
      <c r="Q1848" s="9" t="str">
        <f t="shared" si="237"/>
        <v>music</v>
      </c>
      <c r="R1848" s="10" t="str">
        <f t="shared" si="238"/>
        <v>rock</v>
      </c>
      <c r="S1848" s="8">
        <f t="shared" si="239"/>
        <v>41228.441863425927</v>
      </c>
      <c r="T1848" s="8">
        <f t="shared" si="236"/>
        <v>41258.441863425927</v>
      </c>
      <c r="U1848" s="7">
        <f t="shared" si="240"/>
        <v>30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235"/>
        <v>120.88</v>
      </c>
      <c r="P1849" s="7">
        <f t="shared" si="241"/>
        <v>79.526315789473685</v>
      </c>
      <c r="Q1849" s="9" t="str">
        <f t="shared" si="237"/>
        <v>music</v>
      </c>
      <c r="R1849" s="10" t="str">
        <f t="shared" si="238"/>
        <v>rock</v>
      </c>
      <c r="S1849" s="8">
        <f t="shared" si="239"/>
        <v>42094.028148148143</v>
      </c>
      <c r="T1849" s="8">
        <f t="shared" si="236"/>
        <v>42115.028148148143</v>
      </c>
      <c r="U1849" s="7">
        <f t="shared" si="240"/>
        <v>21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235"/>
        <v>107.36666666666666</v>
      </c>
      <c r="P1850" s="7">
        <f t="shared" si="241"/>
        <v>134.20833333333334</v>
      </c>
      <c r="Q1850" s="9" t="str">
        <f t="shared" si="237"/>
        <v>music</v>
      </c>
      <c r="R1850" s="10" t="str">
        <f t="shared" si="238"/>
        <v>rock</v>
      </c>
      <c r="S1850" s="8">
        <f t="shared" si="239"/>
        <v>40691.579722222217</v>
      </c>
      <c r="T1850" s="8">
        <f t="shared" si="236"/>
        <v>40755.082638888889</v>
      </c>
      <c r="U1850" s="7">
        <f t="shared" si="240"/>
        <v>63.502916666671808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235"/>
        <v>100.33333333333333</v>
      </c>
      <c r="P1851" s="7">
        <f t="shared" si="241"/>
        <v>37.625</v>
      </c>
      <c r="Q1851" s="9" t="str">
        <f t="shared" si="237"/>
        <v>music</v>
      </c>
      <c r="R1851" s="10" t="str">
        <f t="shared" si="238"/>
        <v>rock</v>
      </c>
      <c r="S1851" s="8">
        <f t="shared" si="239"/>
        <v>41169.637256944443</v>
      </c>
      <c r="T1851" s="8">
        <f t="shared" si="236"/>
        <v>41199.637256944443</v>
      </c>
      <c r="U1851" s="7">
        <f t="shared" si="240"/>
        <v>30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235"/>
        <v>101.52222222222223</v>
      </c>
      <c r="P1852" s="7">
        <f t="shared" si="241"/>
        <v>51.044692737430168</v>
      </c>
      <c r="Q1852" s="9" t="str">
        <f t="shared" si="237"/>
        <v>music</v>
      </c>
      <c r="R1852" s="10" t="str">
        <f t="shared" si="238"/>
        <v>rock</v>
      </c>
      <c r="S1852" s="8">
        <f t="shared" si="239"/>
        <v>41800.751157407409</v>
      </c>
      <c r="T1852" s="8">
        <f t="shared" si="236"/>
        <v>41830.751157407409</v>
      </c>
      <c r="U1852" s="7">
        <f t="shared" si="240"/>
        <v>30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235"/>
        <v>100.07692307692308</v>
      </c>
      <c r="P1853" s="7">
        <f t="shared" si="241"/>
        <v>50.03846153846154</v>
      </c>
      <c r="Q1853" s="9" t="str">
        <f t="shared" si="237"/>
        <v>music</v>
      </c>
      <c r="R1853" s="10" t="str">
        <f t="shared" si="238"/>
        <v>rock</v>
      </c>
      <c r="S1853" s="8">
        <f t="shared" si="239"/>
        <v>41827.69835648148</v>
      </c>
      <c r="T1853" s="8">
        <f t="shared" si="236"/>
        <v>41847.833333333328</v>
      </c>
      <c r="U1853" s="7">
        <f t="shared" si="240"/>
        <v>20.134976851848478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235"/>
        <v>116.96666666666667</v>
      </c>
      <c r="P1854" s="7">
        <f t="shared" si="241"/>
        <v>133.93129770992365</v>
      </c>
      <c r="Q1854" s="9" t="str">
        <f t="shared" si="237"/>
        <v>music</v>
      </c>
      <c r="R1854" s="10" t="str">
        <f t="shared" si="238"/>
        <v>rock</v>
      </c>
      <c r="S1854" s="8">
        <f t="shared" si="239"/>
        <v>42081.563101851854</v>
      </c>
      <c r="T1854" s="8">
        <f t="shared" si="236"/>
        <v>42118.791666666664</v>
      </c>
      <c r="U1854" s="7">
        <f t="shared" si="240"/>
        <v>37.228564814809943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235"/>
        <v>101.875</v>
      </c>
      <c r="P1855" s="7">
        <f t="shared" si="241"/>
        <v>58.214285714285715</v>
      </c>
      <c r="Q1855" s="9" t="str">
        <f t="shared" si="237"/>
        <v>music</v>
      </c>
      <c r="R1855" s="10" t="str">
        <f t="shared" si="238"/>
        <v>rock</v>
      </c>
      <c r="S1855" s="8">
        <f t="shared" si="239"/>
        <v>41176.852048611108</v>
      </c>
      <c r="T1855" s="8">
        <f t="shared" si="236"/>
        <v>41226.893715277773</v>
      </c>
      <c r="U1855" s="7">
        <f t="shared" si="240"/>
        <v>50.041666666664241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235"/>
        <v>102.12366666666667</v>
      </c>
      <c r="P1856" s="7">
        <f t="shared" si="241"/>
        <v>88.037643678160919</v>
      </c>
      <c r="Q1856" s="9" t="str">
        <f t="shared" si="237"/>
        <v>music</v>
      </c>
      <c r="R1856" s="10" t="str">
        <f t="shared" si="238"/>
        <v>rock</v>
      </c>
      <c r="S1856" s="8">
        <f t="shared" si="239"/>
        <v>41387.812928240739</v>
      </c>
      <c r="T1856" s="8">
        <f t="shared" si="236"/>
        <v>41417.812928240739</v>
      </c>
      <c r="U1856" s="7">
        <f t="shared" si="240"/>
        <v>30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235"/>
        <v>154.05897142857143</v>
      </c>
      <c r="P1857" s="7">
        <f t="shared" si="241"/>
        <v>70.576753926701571</v>
      </c>
      <c r="Q1857" s="9" t="str">
        <f t="shared" si="237"/>
        <v>music</v>
      </c>
      <c r="R1857" s="10" t="str">
        <f t="shared" si="238"/>
        <v>rock</v>
      </c>
      <c r="S1857" s="8">
        <f t="shared" si="239"/>
        <v>41600.330324074072</v>
      </c>
      <c r="T1857" s="8">
        <f t="shared" si="236"/>
        <v>41645.330324074072</v>
      </c>
      <c r="U1857" s="7">
        <f t="shared" si="240"/>
        <v>45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242">E1858*100/D1858</f>
        <v>101.25</v>
      </c>
      <c r="P1858" s="7">
        <f t="shared" si="241"/>
        <v>53.289473684210527</v>
      </c>
      <c r="Q1858" s="9" t="str">
        <f t="shared" si="237"/>
        <v>music</v>
      </c>
      <c r="R1858" s="10" t="str">
        <f t="shared" si="238"/>
        <v>rock</v>
      </c>
      <c r="S1858" s="8">
        <f t="shared" si="239"/>
        <v>41817.64666666666</v>
      </c>
      <c r="T1858" s="8">
        <f t="shared" ref="T1858:T1921" si="243">(I1858/86400)+25569+(-5/24)</f>
        <v>41838.64666666666</v>
      </c>
      <c r="U1858" s="7">
        <f t="shared" si="240"/>
        <v>21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242"/>
        <v>100</v>
      </c>
      <c r="P1859" s="7">
        <f t="shared" si="241"/>
        <v>136.36363636363637</v>
      </c>
      <c r="Q1859" s="9" t="str">
        <f t="shared" ref="Q1859:Q1922" si="244">LEFT(N1859, SEARCH("/",N1859,1)-1)</f>
        <v>music</v>
      </c>
      <c r="R1859" s="10" t="str">
        <f t="shared" ref="R1859:R1922" si="245">RIGHT(N1859,LEN(N1859)-FIND("/",N1859))</f>
        <v>rock</v>
      </c>
      <c r="S1859" s="8">
        <f t="shared" ref="S1859:S1922" si="246">(J1859/86400)+25569+(-5/24)</f>
        <v>41864.560335648144</v>
      </c>
      <c r="T1859" s="8">
        <f t="shared" si="243"/>
        <v>41894.560335648144</v>
      </c>
      <c r="U1859" s="7">
        <f t="shared" ref="U1859:U1922" si="247">T1859-S1859</f>
        <v>30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242"/>
        <v>108.74800874800874</v>
      </c>
      <c r="P1860" s="7">
        <f t="shared" si="241"/>
        <v>40.547315436241611</v>
      </c>
      <c r="Q1860" s="9" t="str">
        <f t="shared" si="244"/>
        <v>music</v>
      </c>
      <c r="R1860" s="10" t="str">
        <f t="shared" si="245"/>
        <v>rock</v>
      </c>
      <c r="S1860" s="8">
        <f t="shared" si="246"/>
        <v>40832.9921412037</v>
      </c>
      <c r="T1860" s="8">
        <f t="shared" si="243"/>
        <v>40893.033807870372</v>
      </c>
      <c r="U1860" s="7">
        <f t="shared" si="247"/>
        <v>60.041666666671517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242"/>
        <v>131.83333333333334</v>
      </c>
      <c r="P1861" s="7">
        <f t="shared" si="241"/>
        <v>70.625</v>
      </c>
      <c r="Q1861" s="9" t="str">
        <f t="shared" si="244"/>
        <v>music</v>
      </c>
      <c r="R1861" s="10" t="str">
        <f t="shared" si="245"/>
        <v>rock</v>
      </c>
      <c r="S1861" s="8">
        <f t="shared" si="246"/>
        <v>40778.561678240738</v>
      </c>
      <c r="T1861" s="8">
        <f t="shared" si="243"/>
        <v>40808.561678240738</v>
      </c>
      <c r="U1861" s="7">
        <f t="shared" si="247"/>
        <v>30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242"/>
        <v>133.46666666666667</v>
      </c>
      <c r="P1862" s="7">
        <f t="shared" si="241"/>
        <v>52.684210526315788</v>
      </c>
      <c r="Q1862" s="9" t="str">
        <f t="shared" si="244"/>
        <v>music</v>
      </c>
      <c r="R1862" s="10" t="str">
        <f t="shared" si="245"/>
        <v>rock</v>
      </c>
      <c r="S1862" s="8">
        <f t="shared" si="246"/>
        <v>41655.500972222224</v>
      </c>
      <c r="T1862" s="8">
        <f t="shared" si="243"/>
        <v>41676.500972222224</v>
      </c>
      <c r="U1862" s="7">
        <f t="shared" si="247"/>
        <v>21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242"/>
        <v>0</v>
      </c>
      <c r="P1863" s="7">
        <f>IF(L1863&gt;0, E1863/L1863,0)</f>
        <v>0</v>
      </c>
      <c r="Q1863" s="9" t="str">
        <f t="shared" si="244"/>
        <v>games</v>
      </c>
      <c r="R1863" s="10" t="str">
        <f t="shared" si="245"/>
        <v>mobile games</v>
      </c>
      <c r="S1863" s="8">
        <f t="shared" si="246"/>
        <v>42000.091909722221</v>
      </c>
      <c r="T1863" s="8">
        <f t="shared" si="243"/>
        <v>42030.091909722221</v>
      </c>
      <c r="U1863" s="7">
        <f t="shared" si="247"/>
        <v>30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242"/>
        <v>8.0833333333333339</v>
      </c>
      <c r="P1864" s="7">
        <f t="shared" ref="P1864:P1870" si="248">E1864/L1864</f>
        <v>90.9375</v>
      </c>
      <c r="Q1864" s="9" t="str">
        <f t="shared" si="244"/>
        <v>games</v>
      </c>
      <c r="R1864" s="10" t="str">
        <f t="shared" si="245"/>
        <v>mobile games</v>
      </c>
      <c r="S1864" s="8">
        <f t="shared" si="246"/>
        <v>42755.284421296295</v>
      </c>
      <c r="T1864" s="8">
        <f t="shared" si="243"/>
        <v>42802.104166666664</v>
      </c>
      <c r="U1864" s="7">
        <f t="shared" si="247"/>
        <v>46.819745370368764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242"/>
        <v>0.4</v>
      </c>
      <c r="P1865" s="7">
        <f t="shared" si="248"/>
        <v>5</v>
      </c>
      <c r="Q1865" s="9" t="str">
        <f t="shared" si="244"/>
        <v>games</v>
      </c>
      <c r="R1865" s="10" t="str">
        <f t="shared" si="245"/>
        <v>mobile games</v>
      </c>
      <c r="S1865" s="8">
        <f t="shared" si="246"/>
        <v>41772.588946759257</v>
      </c>
      <c r="T1865" s="8">
        <f t="shared" si="243"/>
        <v>41802.588946759257</v>
      </c>
      <c r="U1865" s="7">
        <f t="shared" si="247"/>
        <v>30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242"/>
        <v>42.892307692307689</v>
      </c>
      <c r="P1866" s="7">
        <f t="shared" si="248"/>
        <v>58.083333333333336</v>
      </c>
      <c r="Q1866" s="9" t="str">
        <f t="shared" si="244"/>
        <v>games</v>
      </c>
      <c r="R1866" s="10" t="str">
        <f t="shared" si="245"/>
        <v>mobile games</v>
      </c>
      <c r="S1866" s="8">
        <f t="shared" si="246"/>
        <v>41733.508101851847</v>
      </c>
      <c r="T1866" s="8">
        <f t="shared" si="243"/>
        <v>41763.508101851847</v>
      </c>
      <c r="U1866" s="7">
        <f t="shared" si="247"/>
        <v>30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242"/>
        <v>3.6363636363636364E-3</v>
      </c>
      <c r="P1867" s="7">
        <f t="shared" si="248"/>
        <v>2</v>
      </c>
      <c r="Q1867" s="9" t="str">
        <f t="shared" si="244"/>
        <v>games</v>
      </c>
      <c r="R1867" s="10" t="str">
        <f t="shared" si="245"/>
        <v>mobile games</v>
      </c>
      <c r="S1867" s="8">
        <f t="shared" si="246"/>
        <v>42645.159108796295</v>
      </c>
      <c r="T1867" s="8">
        <f t="shared" si="243"/>
        <v>42680.200775462959</v>
      </c>
      <c r="U1867" s="7">
        <f t="shared" si="247"/>
        <v>35.041666666664241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242"/>
        <v>0.5</v>
      </c>
      <c r="P1868" s="7">
        <f t="shared" si="248"/>
        <v>62.5</v>
      </c>
      <c r="Q1868" s="9" t="str">
        <f t="shared" si="244"/>
        <v>games</v>
      </c>
      <c r="R1868" s="10" t="str">
        <f t="shared" si="245"/>
        <v>mobile games</v>
      </c>
      <c r="S1868" s="8">
        <f t="shared" si="246"/>
        <v>42742.038159722222</v>
      </c>
      <c r="T1868" s="8">
        <f t="shared" si="243"/>
        <v>42794.958333333336</v>
      </c>
      <c r="U1868" s="7">
        <f t="shared" si="247"/>
        <v>52.920173611113569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242"/>
        <v>0.05</v>
      </c>
      <c r="P1869" s="7">
        <f t="shared" si="248"/>
        <v>10</v>
      </c>
      <c r="Q1869" s="9" t="str">
        <f t="shared" si="244"/>
        <v>games</v>
      </c>
      <c r="R1869" s="10" t="str">
        <f t="shared" si="245"/>
        <v>mobile games</v>
      </c>
      <c r="S1869" s="8">
        <f t="shared" si="246"/>
        <v>42649.716574074067</v>
      </c>
      <c r="T1869" s="8">
        <f t="shared" si="243"/>
        <v>42679.716574074067</v>
      </c>
      <c r="U1869" s="7">
        <f t="shared" si="247"/>
        <v>30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242"/>
        <v>4.8680000000000003</v>
      </c>
      <c r="P1870" s="7">
        <f t="shared" si="248"/>
        <v>71.588235294117652</v>
      </c>
      <c r="Q1870" s="9" t="str">
        <f t="shared" si="244"/>
        <v>games</v>
      </c>
      <c r="R1870" s="10" t="str">
        <f t="shared" si="245"/>
        <v>mobile games</v>
      </c>
      <c r="S1870" s="8">
        <f t="shared" si="246"/>
        <v>42328.570891203701</v>
      </c>
      <c r="T1870" s="8">
        <f t="shared" si="243"/>
        <v>42353.124305555553</v>
      </c>
      <c r="U1870" s="7">
        <f t="shared" si="247"/>
        <v>24.553414351852552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242"/>
        <v>0</v>
      </c>
      <c r="P1871" s="7">
        <f>IF(L1871&gt;0, E1871/L1871,0)</f>
        <v>0</v>
      </c>
      <c r="Q1871" s="9" t="str">
        <f t="shared" si="244"/>
        <v>games</v>
      </c>
      <c r="R1871" s="10" t="str">
        <f t="shared" si="245"/>
        <v>mobile games</v>
      </c>
      <c r="S1871" s="8">
        <f t="shared" si="246"/>
        <v>42708.794548611106</v>
      </c>
      <c r="T1871" s="8">
        <f t="shared" si="243"/>
        <v>42738.794548611106</v>
      </c>
      <c r="U1871" s="7">
        <f t="shared" si="247"/>
        <v>30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242"/>
        <v>10.314285714285715</v>
      </c>
      <c r="P1872" s="7">
        <f t="shared" ref="P1872:P1877" si="249">E1872/L1872</f>
        <v>32.81818181818182</v>
      </c>
      <c r="Q1872" s="9" t="str">
        <f t="shared" si="244"/>
        <v>games</v>
      </c>
      <c r="R1872" s="10" t="str">
        <f t="shared" si="245"/>
        <v>mobile games</v>
      </c>
      <c r="S1872" s="8">
        <f t="shared" si="246"/>
        <v>42371.14739583333</v>
      </c>
      <c r="T1872" s="8">
        <f t="shared" si="243"/>
        <v>42399.970138888886</v>
      </c>
      <c r="U1872" s="7">
        <f t="shared" si="247"/>
        <v>28.822743055556202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242"/>
        <v>71.784615384615378</v>
      </c>
      <c r="P1873" s="7">
        <f t="shared" si="249"/>
        <v>49.11578947368421</v>
      </c>
      <c r="Q1873" s="9" t="str">
        <f t="shared" si="244"/>
        <v>games</v>
      </c>
      <c r="R1873" s="10" t="str">
        <f t="shared" si="245"/>
        <v>mobile games</v>
      </c>
      <c r="S1873" s="8">
        <f t="shared" si="246"/>
        <v>41923.575243055551</v>
      </c>
      <c r="T1873" s="8">
        <f t="shared" si="243"/>
        <v>41963.616909722223</v>
      </c>
      <c r="U1873" s="7">
        <f t="shared" si="247"/>
        <v>40.041666666671517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242"/>
        <v>1.06</v>
      </c>
      <c r="P1874" s="7">
        <f t="shared" si="249"/>
        <v>16.307692307692307</v>
      </c>
      <c r="Q1874" s="9" t="str">
        <f t="shared" si="244"/>
        <v>games</v>
      </c>
      <c r="R1874" s="10" t="str">
        <f t="shared" si="245"/>
        <v>mobile games</v>
      </c>
      <c r="S1874" s="8">
        <f t="shared" si="246"/>
        <v>42154.921319444438</v>
      </c>
      <c r="T1874" s="8">
        <f t="shared" si="243"/>
        <v>42184.921319444438</v>
      </c>
      <c r="U1874" s="7">
        <f t="shared" si="247"/>
        <v>30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242"/>
        <v>0.45</v>
      </c>
      <c r="P1875" s="7">
        <f t="shared" si="249"/>
        <v>18</v>
      </c>
      <c r="Q1875" s="9" t="str">
        <f t="shared" si="244"/>
        <v>games</v>
      </c>
      <c r="R1875" s="10" t="str">
        <f t="shared" si="245"/>
        <v>mobile games</v>
      </c>
      <c r="S1875" s="8">
        <f t="shared" si="246"/>
        <v>42164.407523148147</v>
      </c>
      <c r="T1875" s="8">
        <f t="shared" si="243"/>
        <v>42193.489583333336</v>
      </c>
      <c r="U1875" s="7">
        <f t="shared" si="247"/>
        <v>29.082060185188311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242"/>
        <v>1.6250000000000001E-2</v>
      </c>
      <c r="P1876" s="7">
        <f t="shared" si="249"/>
        <v>13</v>
      </c>
      <c r="Q1876" s="9" t="str">
        <f t="shared" si="244"/>
        <v>games</v>
      </c>
      <c r="R1876" s="10" t="str">
        <f t="shared" si="245"/>
        <v>mobile games</v>
      </c>
      <c r="S1876" s="8">
        <f t="shared" si="246"/>
        <v>42529.760798611103</v>
      </c>
      <c r="T1876" s="8">
        <f t="shared" si="243"/>
        <v>42549.760798611103</v>
      </c>
      <c r="U1876" s="7">
        <f t="shared" si="247"/>
        <v>20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242"/>
        <v>0.51</v>
      </c>
      <c r="P1877" s="7">
        <f t="shared" si="249"/>
        <v>17</v>
      </c>
      <c r="Q1877" s="9" t="str">
        <f t="shared" si="244"/>
        <v>games</v>
      </c>
      <c r="R1877" s="10" t="str">
        <f t="shared" si="245"/>
        <v>mobile games</v>
      </c>
      <c r="S1877" s="8">
        <f t="shared" si="246"/>
        <v>42528.691064814811</v>
      </c>
      <c r="T1877" s="8">
        <f t="shared" si="243"/>
        <v>42588.691064814811</v>
      </c>
      <c r="U1877" s="7">
        <f t="shared" si="247"/>
        <v>60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242"/>
        <v>0</v>
      </c>
      <c r="P1878" s="7">
        <f>IF(L1878&gt;0, E1878/L1878,0)</f>
        <v>0</v>
      </c>
      <c r="Q1878" s="9" t="str">
        <f t="shared" si="244"/>
        <v>games</v>
      </c>
      <c r="R1878" s="10" t="str">
        <f t="shared" si="245"/>
        <v>mobile games</v>
      </c>
      <c r="S1878" s="8">
        <f t="shared" si="246"/>
        <v>41776.07644675926</v>
      </c>
      <c r="T1878" s="8">
        <f t="shared" si="243"/>
        <v>41806.07644675926</v>
      </c>
      <c r="U1878" s="7">
        <f t="shared" si="247"/>
        <v>30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242"/>
        <v>0</v>
      </c>
      <c r="P1879" s="7">
        <f>IF(L1879&gt;0, E1879/L1879,0)</f>
        <v>0</v>
      </c>
      <c r="Q1879" s="9" t="str">
        <f t="shared" si="244"/>
        <v>games</v>
      </c>
      <c r="R1879" s="10" t="str">
        <f t="shared" si="245"/>
        <v>mobile games</v>
      </c>
      <c r="S1879" s="8">
        <f t="shared" si="246"/>
        <v>42034.820891203701</v>
      </c>
      <c r="T1879" s="8">
        <f t="shared" si="243"/>
        <v>42063.820891203701</v>
      </c>
      <c r="U1879" s="7">
        <f t="shared" si="247"/>
        <v>29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242"/>
        <v>0</v>
      </c>
      <c r="P1880" s="7">
        <f>IF(L1880&gt;0, E1880/L1880,0)</f>
        <v>0</v>
      </c>
      <c r="Q1880" s="9" t="str">
        <f t="shared" si="244"/>
        <v>games</v>
      </c>
      <c r="R1880" s="10" t="str">
        <f t="shared" si="245"/>
        <v>mobile games</v>
      </c>
      <c r="S1880" s="8">
        <f t="shared" si="246"/>
        <v>41772.800405092588</v>
      </c>
      <c r="T1880" s="8">
        <f t="shared" si="243"/>
        <v>41802.800405092588</v>
      </c>
      <c r="U1880" s="7">
        <f t="shared" si="247"/>
        <v>30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242"/>
        <v>0.12</v>
      </c>
      <c r="P1881" s="7">
        <f t="shared" ref="P1881:P1912" si="250">E1881/L1881</f>
        <v>3</v>
      </c>
      <c r="Q1881" s="9" t="str">
        <f t="shared" si="244"/>
        <v>games</v>
      </c>
      <c r="R1881" s="10" t="str">
        <f t="shared" si="245"/>
        <v>mobile games</v>
      </c>
      <c r="S1881" s="8">
        <f t="shared" si="246"/>
        <v>42413.441307870373</v>
      </c>
      <c r="T1881" s="8">
        <f t="shared" si="243"/>
        <v>42443.399641203701</v>
      </c>
      <c r="U1881" s="7">
        <f t="shared" si="247"/>
        <v>29.958333333328483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242"/>
        <v>20.079999999999998</v>
      </c>
      <c r="P1882" s="7">
        <f t="shared" si="250"/>
        <v>41.833333333333336</v>
      </c>
      <c r="Q1882" s="9" t="str">
        <f t="shared" si="244"/>
        <v>games</v>
      </c>
      <c r="R1882" s="10" t="str">
        <f t="shared" si="245"/>
        <v>mobile games</v>
      </c>
      <c r="S1882" s="8">
        <f t="shared" si="246"/>
        <v>42430.358564814807</v>
      </c>
      <c r="T1882" s="8">
        <f t="shared" si="243"/>
        <v>42459.31689814815</v>
      </c>
      <c r="U1882" s="7">
        <f t="shared" si="247"/>
        <v>28.958333333343035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242"/>
        <v>172.68450000000001</v>
      </c>
      <c r="P1883" s="7">
        <f t="shared" si="250"/>
        <v>49.338428571428572</v>
      </c>
      <c r="Q1883" s="9" t="str">
        <f t="shared" si="244"/>
        <v>music</v>
      </c>
      <c r="R1883" s="10" t="str">
        <f t="shared" si="245"/>
        <v>indie rock</v>
      </c>
      <c r="S1883" s="8">
        <f t="shared" si="246"/>
        <v>42042.944317129623</v>
      </c>
      <c r="T1883" s="8">
        <f t="shared" si="243"/>
        <v>42072.902650462966</v>
      </c>
      <c r="U1883" s="7">
        <f t="shared" si="247"/>
        <v>29.958333333343035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242"/>
        <v>100.8955223880597</v>
      </c>
      <c r="P1884" s="7">
        <f t="shared" si="250"/>
        <v>41.728395061728392</v>
      </c>
      <c r="Q1884" s="9" t="str">
        <f t="shared" si="244"/>
        <v>music</v>
      </c>
      <c r="R1884" s="10" t="str">
        <f t="shared" si="245"/>
        <v>indie rock</v>
      </c>
      <c r="S1884" s="8">
        <f t="shared" si="246"/>
        <v>41067.740879629629</v>
      </c>
      <c r="T1884" s="8">
        <f t="shared" si="243"/>
        <v>41100.783333333333</v>
      </c>
      <c r="U1884" s="7">
        <f t="shared" si="247"/>
        <v>33.042453703703359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242"/>
        <v>104.8048048048048</v>
      </c>
      <c r="P1885" s="7">
        <f t="shared" si="250"/>
        <v>32.71875</v>
      </c>
      <c r="Q1885" s="9" t="str">
        <f t="shared" si="244"/>
        <v>music</v>
      </c>
      <c r="R1885" s="10" t="str">
        <f t="shared" si="245"/>
        <v>indie rock</v>
      </c>
      <c r="S1885" s="8">
        <f t="shared" si="246"/>
        <v>40977.739675925921</v>
      </c>
      <c r="T1885" s="8">
        <f t="shared" si="243"/>
        <v>41007.698009259257</v>
      </c>
      <c r="U1885" s="7">
        <f t="shared" si="247"/>
        <v>29.958333333335759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242"/>
        <v>135.1</v>
      </c>
      <c r="P1886" s="7">
        <f t="shared" si="250"/>
        <v>51.96153846153846</v>
      </c>
      <c r="Q1886" s="9" t="str">
        <f t="shared" si="244"/>
        <v>music</v>
      </c>
      <c r="R1886" s="10" t="str">
        <f t="shared" si="245"/>
        <v>indie rock</v>
      </c>
      <c r="S1886" s="8">
        <f t="shared" si="246"/>
        <v>41204.989988425921</v>
      </c>
      <c r="T1886" s="8">
        <f t="shared" si="243"/>
        <v>41240.291666666664</v>
      </c>
      <c r="U1886" s="7">
        <f t="shared" si="247"/>
        <v>35.301678240743058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242"/>
        <v>116.32786885245902</v>
      </c>
      <c r="P1887" s="7">
        <f t="shared" si="250"/>
        <v>50.685714285714283</v>
      </c>
      <c r="Q1887" s="9" t="str">
        <f t="shared" si="244"/>
        <v>music</v>
      </c>
      <c r="R1887" s="10" t="str">
        <f t="shared" si="245"/>
        <v>indie rock</v>
      </c>
      <c r="S1887" s="8">
        <f t="shared" si="246"/>
        <v>41098.885532407403</v>
      </c>
      <c r="T1887" s="8">
        <f t="shared" si="243"/>
        <v>41131.708333333328</v>
      </c>
      <c r="U1887" s="7">
        <f t="shared" si="247"/>
        <v>32.822800925925549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242"/>
        <v>102.08333333333333</v>
      </c>
      <c r="P1888" s="7">
        <f t="shared" si="250"/>
        <v>42.241379310344826</v>
      </c>
      <c r="Q1888" s="9" t="str">
        <f t="shared" si="244"/>
        <v>music</v>
      </c>
      <c r="R1888" s="10" t="str">
        <f t="shared" si="245"/>
        <v>indie rock</v>
      </c>
      <c r="S1888" s="8">
        <f t="shared" si="246"/>
        <v>41925.69835648148</v>
      </c>
      <c r="T1888" s="8">
        <f t="shared" si="243"/>
        <v>41955.740023148144</v>
      </c>
      <c r="U1888" s="7">
        <f t="shared" si="247"/>
        <v>30.041666666664241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242"/>
        <v>111.16666666666667</v>
      </c>
      <c r="P1889" s="7">
        <f t="shared" si="250"/>
        <v>416.875</v>
      </c>
      <c r="Q1889" s="9" t="str">
        <f t="shared" si="244"/>
        <v>music</v>
      </c>
      <c r="R1889" s="10" t="str">
        <f t="shared" si="245"/>
        <v>indie rock</v>
      </c>
      <c r="S1889" s="8">
        <f t="shared" si="246"/>
        <v>42323.591805555552</v>
      </c>
      <c r="T1889" s="8">
        <f t="shared" si="243"/>
        <v>42341.687499999993</v>
      </c>
      <c r="U1889" s="7">
        <f t="shared" si="247"/>
        <v>18.095694444440596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242"/>
        <v>166.08</v>
      </c>
      <c r="P1890" s="7">
        <f t="shared" si="250"/>
        <v>46.651685393258425</v>
      </c>
      <c r="Q1890" s="9" t="str">
        <f t="shared" si="244"/>
        <v>music</v>
      </c>
      <c r="R1890" s="10" t="str">
        <f t="shared" si="245"/>
        <v>indie rock</v>
      </c>
      <c r="S1890" s="8">
        <f t="shared" si="246"/>
        <v>40299.03162037037</v>
      </c>
      <c r="T1890" s="8">
        <f t="shared" si="243"/>
        <v>40329.999305555553</v>
      </c>
      <c r="U1890" s="7">
        <f t="shared" si="247"/>
        <v>30.967685185183655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242"/>
        <v>106.6</v>
      </c>
      <c r="P1891" s="7">
        <f t="shared" si="250"/>
        <v>48.454545454545453</v>
      </c>
      <c r="Q1891" s="9" t="str">
        <f t="shared" si="244"/>
        <v>music</v>
      </c>
      <c r="R1891" s="10" t="str">
        <f t="shared" si="245"/>
        <v>indie rock</v>
      </c>
      <c r="S1891" s="8">
        <f t="shared" si="246"/>
        <v>41299.585023148145</v>
      </c>
      <c r="T1891" s="8">
        <f t="shared" si="243"/>
        <v>41344.543356481481</v>
      </c>
      <c r="U1891" s="7">
        <f t="shared" si="247"/>
        <v>44.958333333335759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242"/>
        <v>144.58441666666667</v>
      </c>
      <c r="P1892" s="7">
        <f t="shared" si="250"/>
        <v>70.5289837398374</v>
      </c>
      <c r="Q1892" s="9" t="str">
        <f t="shared" si="244"/>
        <v>music</v>
      </c>
      <c r="R1892" s="10" t="str">
        <f t="shared" si="245"/>
        <v>indie rock</v>
      </c>
      <c r="S1892" s="8">
        <f t="shared" si="246"/>
        <v>41228.577870370369</v>
      </c>
      <c r="T1892" s="8">
        <f t="shared" si="243"/>
        <v>41258.577870370369</v>
      </c>
      <c r="U1892" s="7">
        <f t="shared" si="247"/>
        <v>30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242"/>
        <v>105.55</v>
      </c>
      <c r="P1893" s="7">
        <f t="shared" si="250"/>
        <v>87.958333333333329</v>
      </c>
      <c r="Q1893" s="9" t="str">
        <f t="shared" si="244"/>
        <v>music</v>
      </c>
      <c r="R1893" s="10" t="str">
        <f t="shared" si="245"/>
        <v>indie rock</v>
      </c>
      <c r="S1893" s="8">
        <f t="shared" si="246"/>
        <v>40335.589745370366</v>
      </c>
      <c r="T1893" s="8">
        <f t="shared" si="243"/>
        <v>40381.041666666664</v>
      </c>
      <c r="U1893" s="7">
        <f t="shared" si="247"/>
        <v>45.451921296298678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242"/>
        <v>136.6</v>
      </c>
      <c r="P1894" s="7">
        <f t="shared" si="250"/>
        <v>26.26923076923077</v>
      </c>
      <c r="Q1894" s="9" t="str">
        <f t="shared" si="244"/>
        <v>music</v>
      </c>
      <c r="R1894" s="10" t="str">
        <f t="shared" si="245"/>
        <v>indie rock</v>
      </c>
      <c r="S1894" s="8">
        <f t="shared" si="246"/>
        <v>40671.429178240738</v>
      </c>
      <c r="T1894" s="8">
        <f t="shared" si="243"/>
        <v>40701.429178240738</v>
      </c>
      <c r="U1894" s="7">
        <f t="shared" si="247"/>
        <v>30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242"/>
        <v>104</v>
      </c>
      <c r="P1895" s="7">
        <f t="shared" si="250"/>
        <v>57.777777777777779</v>
      </c>
      <c r="Q1895" s="9" t="str">
        <f t="shared" si="244"/>
        <v>music</v>
      </c>
      <c r="R1895" s="10" t="str">
        <f t="shared" si="245"/>
        <v>indie rock</v>
      </c>
      <c r="S1895" s="8">
        <f t="shared" si="246"/>
        <v>40632.733622685184</v>
      </c>
      <c r="T1895" s="8">
        <f t="shared" si="243"/>
        <v>40648.957638888889</v>
      </c>
      <c r="U1895" s="7">
        <f t="shared" si="247"/>
        <v>16.224016203705105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242"/>
        <v>114.5</v>
      </c>
      <c r="P1896" s="7">
        <f t="shared" si="250"/>
        <v>57.25</v>
      </c>
      <c r="Q1896" s="9" t="str">
        <f t="shared" si="244"/>
        <v>music</v>
      </c>
      <c r="R1896" s="10" t="str">
        <f t="shared" si="245"/>
        <v>indie rock</v>
      </c>
      <c r="S1896" s="8">
        <f t="shared" si="246"/>
        <v>40920.696562499994</v>
      </c>
      <c r="T1896" s="8">
        <f t="shared" si="243"/>
        <v>40951.696562499994</v>
      </c>
      <c r="U1896" s="7">
        <f t="shared" si="247"/>
        <v>31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242"/>
        <v>101.71957671957672</v>
      </c>
      <c r="P1897" s="7">
        <f t="shared" si="250"/>
        <v>196.34042553191489</v>
      </c>
      <c r="Q1897" s="9" t="str">
        <f t="shared" si="244"/>
        <v>music</v>
      </c>
      <c r="R1897" s="10" t="str">
        <f t="shared" si="245"/>
        <v>indie rock</v>
      </c>
      <c r="S1897" s="8">
        <f t="shared" si="246"/>
        <v>42267.538449074076</v>
      </c>
      <c r="T1897" s="8">
        <f t="shared" si="243"/>
        <v>42297.538449074076</v>
      </c>
      <c r="U1897" s="7">
        <f t="shared" si="247"/>
        <v>30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242"/>
        <v>123.94678492239468</v>
      </c>
      <c r="P1898" s="7">
        <f t="shared" si="250"/>
        <v>43</v>
      </c>
      <c r="Q1898" s="9" t="str">
        <f t="shared" si="244"/>
        <v>music</v>
      </c>
      <c r="R1898" s="10" t="str">
        <f t="shared" si="245"/>
        <v>indie rock</v>
      </c>
      <c r="S1898" s="8">
        <f t="shared" si="246"/>
        <v>40981.501909722218</v>
      </c>
      <c r="T1898" s="8">
        <f t="shared" si="243"/>
        <v>41011.501909722218</v>
      </c>
      <c r="U1898" s="7">
        <f t="shared" si="247"/>
        <v>30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242"/>
        <v>102.45669291338582</v>
      </c>
      <c r="P1899" s="7">
        <f t="shared" si="250"/>
        <v>35.551912568306008</v>
      </c>
      <c r="Q1899" s="9" t="str">
        <f t="shared" si="244"/>
        <v>music</v>
      </c>
      <c r="R1899" s="10" t="str">
        <f t="shared" si="245"/>
        <v>indie rock</v>
      </c>
      <c r="S1899" s="8">
        <f t="shared" si="246"/>
        <v>41680.375069444439</v>
      </c>
      <c r="T1899" s="8">
        <f t="shared" si="243"/>
        <v>41702.666666666664</v>
      </c>
      <c r="U1899" s="7">
        <f t="shared" si="247"/>
        <v>22.291597222225391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242"/>
        <v>144.5</v>
      </c>
      <c r="P1900" s="7">
        <f t="shared" si="250"/>
        <v>68.80952380952381</v>
      </c>
      <c r="Q1900" s="9" t="str">
        <f t="shared" si="244"/>
        <v>music</v>
      </c>
      <c r="R1900" s="10" t="str">
        <f t="shared" si="245"/>
        <v>indie rock</v>
      </c>
      <c r="S1900" s="8">
        <f t="shared" si="246"/>
        <v>42365.9846412037</v>
      </c>
      <c r="T1900" s="8">
        <f t="shared" si="243"/>
        <v>42401.541666666664</v>
      </c>
      <c r="U1900" s="7">
        <f t="shared" si="247"/>
        <v>35.557025462963793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242"/>
        <v>133.33333333333334</v>
      </c>
      <c r="P1901" s="7">
        <f t="shared" si="250"/>
        <v>28.571428571428573</v>
      </c>
      <c r="Q1901" s="9" t="str">
        <f t="shared" si="244"/>
        <v>music</v>
      </c>
      <c r="R1901" s="10" t="str">
        <f t="shared" si="245"/>
        <v>indie rock</v>
      </c>
      <c r="S1901" s="8">
        <f t="shared" si="246"/>
        <v>42058.733402777776</v>
      </c>
      <c r="T1901" s="8">
        <f t="shared" si="243"/>
        <v>42088.691736111105</v>
      </c>
      <c r="U1901" s="7">
        <f t="shared" si="247"/>
        <v>29.958333333328483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242"/>
        <v>109.3644</v>
      </c>
      <c r="P1902" s="7">
        <f t="shared" si="250"/>
        <v>50.631666666666668</v>
      </c>
      <c r="Q1902" s="9" t="str">
        <f t="shared" si="244"/>
        <v>music</v>
      </c>
      <c r="R1902" s="10" t="str">
        <f t="shared" si="245"/>
        <v>indie rock</v>
      </c>
      <c r="S1902" s="8">
        <f t="shared" si="246"/>
        <v>41160.663553240738</v>
      </c>
      <c r="T1902" s="8">
        <f t="shared" si="243"/>
        <v>41188.207638888889</v>
      </c>
      <c r="U1902" s="7">
        <f t="shared" si="247"/>
        <v>27.54408564815094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242"/>
        <v>2.6969696969696968</v>
      </c>
      <c r="P1903" s="7">
        <f t="shared" si="250"/>
        <v>106.8</v>
      </c>
      <c r="Q1903" s="9" t="str">
        <f t="shared" si="244"/>
        <v>technology</v>
      </c>
      <c r="R1903" s="10" t="str">
        <f t="shared" si="245"/>
        <v>gadgets</v>
      </c>
      <c r="S1903" s="8">
        <f t="shared" si="246"/>
        <v>42116.334826388884</v>
      </c>
      <c r="T1903" s="8">
        <f t="shared" si="243"/>
        <v>42146.333333333336</v>
      </c>
      <c r="U1903" s="7">
        <f t="shared" si="247"/>
        <v>29.998506944451947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242"/>
        <v>1.2</v>
      </c>
      <c r="P1904" s="7">
        <f t="shared" si="250"/>
        <v>4</v>
      </c>
      <c r="Q1904" s="9" t="str">
        <f t="shared" si="244"/>
        <v>technology</v>
      </c>
      <c r="R1904" s="10" t="str">
        <f t="shared" si="245"/>
        <v>gadgets</v>
      </c>
      <c r="S1904" s="8">
        <f t="shared" si="246"/>
        <v>42037.581562499996</v>
      </c>
      <c r="T1904" s="8">
        <f t="shared" si="243"/>
        <v>42067.581562499996</v>
      </c>
      <c r="U1904" s="7">
        <f t="shared" si="247"/>
        <v>30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242"/>
        <v>46.6</v>
      </c>
      <c r="P1905" s="7">
        <f t="shared" si="250"/>
        <v>34.097560975609753</v>
      </c>
      <c r="Q1905" s="9" t="str">
        <f t="shared" si="244"/>
        <v>technology</v>
      </c>
      <c r="R1905" s="10" t="str">
        <f t="shared" si="245"/>
        <v>gadgets</v>
      </c>
      <c r="S1905" s="8">
        <f t="shared" si="246"/>
        <v>42702.562395833331</v>
      </c>
      <c r="T1905" s="8">
        <f t="shared" si="243"/>
        <v>42762.562395833331</v>
      </c>
      <c r="U1905" s="7">
        <f t="shared" si="247"/>
        <v>60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242"/>
        <v>0.1</v>
      </c>
      <c r="P1906" s="7">
        <f t="shared" si="250"/>
        <v>25</v>
      </c>
      <c r="Q1906" s="9" t="str">
        <f t="shared" si="244"/>
        <v>technology</v>
      </c>
      <c r="R1906" s="10" t="str">
        <f t="shared" si="245"/>
        <v>gadgets</v>
      </c>
      <c r="S1906" s="8">
        <f t="shared" si="246"/>
        <v>42326.477094907408</v>
      </c>
      <c r="T1906" s="8">
        <f t="shared" si="243"/>
        <v>42371.477094907408</v>
      </c>
      <c r="U1906" s="7">
        <f t="shared" si="247"/>
        <v>45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242"/>
        <v>0.16800000000000001</v>
      </c>
      <c r="P1907" s="7">
        <f t="shared" si="250"/>
        <v>10.5</v>
      </c>
      <c r="Q1907" s="9" t="str">
        <f t="shared" si="244"/>
        <v>technology</v>
      </c>
      <c r="R1907" s="10" t="str">
        <f t="shared" si="245"/>
        <v>gadgets</v>
      </c>
      <c r="S1907" s="8">
        <f t="shared" si="246"/>
        <v>41859.717523148145</v>
      </c>
      <c r="T1907" s="8">
        <f t="shared" si="243"/>
        <v>41889.717523148145</v>
      </c>
      <c r="U1907" s="7">
        <f t="shared" si="247"/>
        <v>30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242"/>
        <v>42.76</v>
      </c>
      <c r="P1908" s="7">
        <f t="shared" si="250"/>
        <v>215.95959595959596</v>
      </c>
      <c r="Q1908" s="9" t="str">
        <f t="shared" si="244"/>
        <v>technology</v>
      </c>
      <c r="R1908" s="10" t="str">
        <f t="shared" si="245"/>
        <v>gadgets</v>
      </c>
      <c r="S1908" s="8">
        <f t="shared" si="246"/>
        <v>42514.462766203702</v>
      </c>
      <c r="T1908" s="8">
        <f t="shared" si="243"/>
        <v>42544.462766203702</v>
      </c>
      <c r="U1908" s="7">
        <f t="shared" si="247"/>
        <v>30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242"/>
        <v>0.28333333333333333</v>
      </c>
      <c r="P1909" s="7">
        <f t="shared" si="250"/>
        <v>21.25</v>
      </c>
      <c r="Q1909" s="9" t="str">
        <f t="shared" si="244"/>
        <v>technology</v>
      </c>
      <c r="R1909" s="10" t="str">
        <f t="shared" si="245"/>
        <v>gadgets</v>
      </c>
      <c r="S1909" s="8">
        <f t="shared" si="246"/>
        <v>41767.378761574073</v>
      </c>
      <c r="T1909" s="8">
        <f t="shared" si="243"/>
        <v>41782.378761574073</v>
      </c>
      <c r="U1909" s="7">
        <f t="shared" si="247"/>
        <v>15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242"/>
        <v>1.732</v>
      </c>
      <c r="P1910" s="7">
        <f t="shared" si="250"/>
        <v>108.25</v>
      </c>
      <c r="Q1910" s="9" t="str">
        <f t="shared" si="244"/>
        <v>technology</v>
      </c>
      <c r="R1910" s="10" t="str">
        <f t="shared" si="245"/>
        <v>gadgets</v>
      </c>
      <c r="S1910" s="8">
        <f t="shared" si="246"/>
        <v>42703.709490740737</v>
      </c>
      <c r="T1910" s="8">
        <f t="shared" si="243"/>
        <v>42733.709490740737</v>
      </c>
      <c r="U1910" s="7">
        <f t="shared" si="247"/>
        <v>30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242"/>
        <v>14.111428571428572</v>
      </c>
      <c r="P1911" s="7">
        <f t="shared" si="250"/>
        <v>129.97368421052633</v>
      </c>
      <c r="Q1911" s="9" t="str">
        <f t="shared" si="244"/>
        <v>technology</v>
      </c>
      <c r="R1911" s="10" t="str">
        <f t="shared" si="245"/>
        <v>gadgets</v>
      </c>
      <c r="S1911" s="8">
        <f t="shared" si="246"/>
        <v>41905.220821759256</v>
      </c>
      <c r="T1911" s="8">
        <f t="shared" si="243"/>
        <v>41935.220821759256</v>
      </c>
      <c r="U1911" s="7">
        <f t="shared" si="247"/>
        <v>30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242"/>
        <v>39.395294117647062</v>
      </c>
      <c r="P1912" s="7">
        <f t="shared" si="250"/>
        <v>117.49473684210527</v>
      </c>
      <c r="Q1912" s="9" t="str">
        <f t="shared" si="244"/>
        <v>technology</v>
      </c>
      <c r="R1912" s="10" t="str">
        <f t="shared" si="245"/>
        <v>gadgets</v>
      </c>
      <c r="S1912" s="8">
        <f t="shared" si="246"/>
        <v>42264.754826388882</v>
      </c>
      <c r="T1912" s="8">
        <f t="shared" si="243"/>
        <v>42308.739583333336</v>
      </c>
      <c r="U1912" s="7">
        <f t="shared" si="247"/>
        <v>43.984756944453693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242"/>
        <v>2.3529411764705882E-2</v>
      </c>
      <c r="P1913" s="7">
        <f t="shared" ref="P1913:P1944" si="251">E1913/L1913</f>
        <v>10</v>
      </c>
      <c r="Q1913" s="9" t="str">
        <f t="shared" si="244"/>
        <v>technology</v>
      </c>
      <c r="R1913" s="10" t="str">
        <f t="shared" si="245"/>
        <v>gadgets</v>
      </c>
      <c r="S1913" s="8">
        <f t="shared" si="246"/>
        <v>41829.825624999998</v>
      </c>
      <c r="T1913" s="8">
        <f t="shared" si="243"/>
        <v>41859.825624999998</v>
      </c>
      <c r="U1913" s="7">
        <f t="shared" si="247"/>
        <v>30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242"/>
        <v>59.3</v>
      </c>
      <c r="P1914" s="7">
        <f t="shared" si="251"/>
        <v>70.595238095238102</v>
      </c>
      <c r="Q1914" s="9" t="str">
        <f t="shared" si="244"/>
        <v>technology</v>
      </c>
      <c r="R1914" s="10" t="str">
        <f t="shared" si="245"/>
        <v>gadgets</v>
      </c>
      <c r="S1914" s="8">
        <f t="shared" si="246"/>
        <v>42129.018055555549</v>
      </c>
      <c r="T1914" s="8">
        <f t="shared" si="243"/>
        <v>42159.018055555549</v>
      </c>
      <c r="U1914" s="7">
        <f t="shared" si="247"/>
        <v>30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242"/>
        <v>1.3270833333333334</v>
      </c>
      <c r="P1915" s="7">
        <f t="shared" si="251"/>
        <v>24.5</v>
      </c>
      <c r="Q1915" s="9" t="str">
        <f t="shared" si="244"/>
        <v>technology</v>
      </c>
      <c r="R1915" s="10" t="str">
        <f t="shared" si="245"/>
        <v>gadgets</v>
      </c>
      <c r="S1915" s="8">
        <f t="shared" si="246"/>
        <v>41890.302986111106</v>
      </c>
      <c r="T1915" s="8">
        <f t="shared" si="243"/>
        <v>41920.302986111106</v>
      </c>
      <c r="U1915" s="7">
        <f t="shared" si="247"/>
        <v>30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242"/>
        <v>9.0090090090090094</v>
      </c>
      <c r="P1916" s="7">
        <f t="shared" si="251"/>
        <v>30</v>
      </c>
      <c r="Q1916" s="9" t="str">
        <f t="shared" si="244"/>
        <v>technology</v>
      </c>
      <c r="R1916" s="10" t="str">
        <f t="shared" si="245"/>
        <v>gadgets</v>
      </c>
      <c r="S1916" s="8">
        <f t="shared" si="246"/>
        <v>41928.966122685182</v>
      </c>
      <c r="T1916" s="8">
        <f t="shared" si="243"/>
        <v>41943.957638888889</v>
      </c>
      <c r="U1916" s="7">
        <f t="shared" si="247"/>
        <v>14.991516203706851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242"/>
        <v>1.6</v>
      </c>
      <c r="P1917" s="7">
        <f t="shared" si="251"/>
        <v>2</v>
      </c>
      <c r="Q1917" s="9" t="str">
        <f t="shared" si="244"/>
        <v>technology</v>
      </c>
      <c r="R1917" s="10" t="str">
        <f t="shared" si="245"/>
        <v>gadgets</v>
      </c>
      <c r="S1917" s="8">
        <f t="shared" si="246"/>
        <v>41863.840532407405</v>
      </c>
      <c r="T1917" s="8">
        <f t="shared" si="243"/>
        <v>41883.840532407405</v>
      </c>
      <c r="U1917" s="7">
        <f t="shared" si="247"/>
        <v>20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242"/>
        <v>0.51</v>
      </c>
      <c r="P1918" s="7">
        <f t="shared" si="251"/>
        <v>17</v>
      </c>
      <c r="Q1918" s="9" t="str">
        <f t="shared" si="244"/>
        <v>technology</v>
      </c>
      <c r="R1918" s="10" t="str">
        <f t="shared" si="245"/>
        <v>gadgets</v>
      </c>
      <c r="S1918" s="8">
        <f t="shared" si="246"/>
        <v>42656.508969907409</v>
      </c>
      <c r="T1918" s="8">
        <f t="shared" si="243"/>
        <v>42681.550636574073</v>
      </c>
      <c r="U1918" s="7">
        <f t="shared" si="247"/>
        <v>25.041666666664241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242"/>
        <v>52.570512820512818</v>
      </c>
      <c r="P1919" s="7">
        <f t="shared" si="251"/>
        <v>2928.9285714285716</v>
      </c>
      <c r="Q1919" s="9" t="str">
        <f t="shared" si="244"/>
        <v>technology</v>
      </c>
      <c r="R1919" s="10" t="str">
        <f t="shared" si="245"/>
        <v>gadgets</v>
      </c>
      <c r="S1919" s="8">
        <f t="shared" si="246"/>
        <v>42746.06172453703</v>
      </c>
      <c r="T1919" s="8">
        <f t="shared" si="243"/>
        <v>42776.06172453703</v>
      </c>
      <c r="U1919" s="7">
        <f t="shared" si="247"/>
        <v>30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242"/>
        <v>1.04</v>
      </c>
      <c r="P1920" s="7">
        <f t="shared" si="251"/>
        <v>28.888888888888889</v>
      </c>
      <c r="Q1920" s="9" t="str">
        <f t="shared" si="244"/>
        <v>technology</v>
      </c>
      <c r="R1920" s="10" t="str">
        <f t="shared" si="245"/>
        <v>gadgets</v>
      </c>
      <c r="S1920" s="8">
        <f t="shared" si="246"/>
        <v>41828.581608796296</v>
      </c>
      <c r="T1920" s="8">
        <f t="shared" si="243"/>
        <v>41863.581608796296</v>
      </c>
      <c r="U1920" s="7">
        <f t="shared" si="247"/>
        <v>35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242"/>
        <v>47.4</v>
      </c>
      <c r="P1921" s="7">
        <f t="shared" si="251"/>
        <v>29.625</v>
      </c>
      <c r="Q1921" s="9" t="str">
        <f t="shared" si="244"/>
        <v>technology</v>
      </c>
      <c r="R1921" s="10" t="str">
        <f t="shared" si="245"/>
        <v>gadgets</v>
      </c>
      <c r="S1921" s="8">
        <f t="shared" si="246"/>
        <v>42113.667233796295</v>
      </c>
      <c r="T1921" s="8">
        <f t="shared" si="243"/>
        <v>42143.667233796295</v>
      </c>
      <c r="U1921" s="7">
        <f t="shared" si="247"/>
        <v>30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252">E1922*100/D1922</f>
        <v>43.03</v>
      </c>
      <c r="P1922" s="7">
        <f t="shared" si="251"/>
        <v>40.980952380952381</v>
      </c>
      <c r="Q1922" s="9" t="str">
        <f t="shared" si="244"/>
        <v>technology</v>
      </c>
      <c r="R1922" s="10" t="str">
        <f t="shared" si="245"/>
        <v>gadgets</v>
      </c>
      <c r="S1922" s="8">
        <f t="shared" si="246"/>
        <v>42270.66737268518</v>
      </c>
      <c r="T1922" s="8">
        <f t="shared" ref="T1922:T1985" si="253">(I1922/86400)+25569+(-5/24)</f>
        <v>42298.749999999993</v>
      </c>
      <c r="U1922" s="7">
        <f t="shared" si="247"/>
        <v>28.082627314812271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252"/>
        <v>136.80000000000001</v>
      </c>
      <c r="P1923" s="7">
        <f t="shared" si="251"/>
        <v>54</v>
      </c>
      <c r="Q1923" s="9" t="str">
        <f t="shared" ref="Q1923:Q1986" si="254">LEFT(N1923, SEARCH("/",N1923,1)-1)</f>
        <v>music</v>
      </c>
      <c r="R1923" s="10" t="str">
        <f t="shared" ref="R1923:R1986" si="255">RIGHT(N1923,LEN(N1923)-FIND("/",N1923))</f>
        <v>indie rock</v>
      </c>
      <c r="S1923" s="8">
        <f t="shared" ref="S1923:S1986" si="256">(J1923/86400)+25569+(-5/24)</f>
        <v>41074.013229166667</v>
      </c>
      <c r="T1923" s="8">
        <f t="shared" si="253"/>
        <v>41104.013229166667</v>
      </c>
      <c r="U1923" s="7">
        <f t="shared" ref="U1923:U1986" si="257">T1923-S1923</f>
        <v>30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252"/>
        <v>115.55</v>
      </c>
      <c r="P1924" s="7">
        <f t="shared" si="251"/>
        <v>36.109375</v>
      </c>
      <c r="Q1924" s="9" t="str">
        <f t="shared" si="254"/>
        <v>music</v>
      </c>
      <c r="R1924" s="10" t="str">
        <f t="shared" si="255"/>
        <v>indie rock</v>
      </c>
      <c r="S1924" s="8">
        <f t="shared" si="256"/>
        <v>41590.047534722216</v>
      </c>
      <c r="T1924" s="8">
        <f t="shared" si="253"/>
        <v>41620.047534722216</v>
      </c>
      <c r="U1924" s="7">
        <f t="shared" si="257"/>
        <v>30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252"/>
        <v>240.8</v>
      </c>
      <c r="P1925" s="7">
        <f t="shared" si="251"/>
        <v>23.153846153846153</v>
      </c>
      <c r="Q1925" s="9" t="str">
        <f t="shared" si="254"/>
        <v>music</v>
      </c>
      <c r="R1925" s="10" t="str">
        <f t="shared" si="255"/>
        <v>indie rock</v>
      </c>
      <c r="S1925" s="8">
        <f t="shared" si="256"/>
        <v>40772.640416666662</v>
      </c>
      <c r="T1925" s="8">
        <f t="shared" si="253"/>
        <v>40812.999305555553</v>
      </c>
      <c r="U1925" s="7">
        <f t="shared" si="257"/>
        <v>40.35888888889167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252"/>
        <v>114.4</v>
      </c>
      <c r="P1926" s="7">
        <f t="shared" si="251"/>
        <v>104</v>
      </c>
      <c r="Q1926" s="9" t="str">
        <f t="shared" si="254"/>
        <v>music</v>
      </c>
      <c r="R1926" s="10" t="str">
        <f t="shared" si="255"/>
        <v>indie rock</v>
      </c>
      <c r="S1926" s="8">
        <f t="shared" si="256"/>
        <v>41626.552719907406</v>
      </c>
      <c r="T1926" s="8">
        <f t="shared" si="253"/>
        <v>41654.606249999997</v>
      </c>
      <c r="U1926" s="7">
        <f t="shared" si="257"/>
        <v>28.053530092591245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252"/>
        <v>110.33333333333333</v>
      </c>
      <c r="P1927" s="7">
        <f t="shared" si="251"/>
        <v>31.826923076923077</v>
      </c>
      <c r="Q1927" s="9" t="str">
        <f t="shared" si="254"/>
        <v>music</v>
      </c>
      <c r="R1927" s="10" t="str">
        <f t="shared" si="255"/>
        <v>indie rock</v>
      </c>
      <c r="S1927" s="8">
        <f t="shared" si="256"/>
        <v>41535.693148148144</v>
      </c>
      <c r="T1927" s="8">
        <f t="shared" si="253"/>
        <v>41557.791666666664</v>
      </c>
      <c r="U1927" s="7">
        <f t="shared" si="257"/>
        <v>22.098518518519995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252"/>
        <v>195.37933333333334</v>
      </c>
      <c r="P1928" s="7">
        <f t="shared" si="251"/>
        <v>27.3896261682243</v>
      </c>
      <c r="Q1928" s="9" t="str">
        <f t="shared" si="254"/>
        <v>music</v>
      </c>
      <c r="R1928" s="10" t="str">
        <f t="shared" si="255"/>
        <v>indie rock</v>
      </c>
      <c r="S1928" s="8">
        <f t="shared" si="256"/>
        <v>40456.746018518512</v>
      </c>
      <c r="T1928" s="8">
        <f t="shared" si="253"/>
        <v>40483.80972222222</v>
      </c>
      <c r="U1928" s="7">
        <f t="shared" si="257"/>
        <v>27.063703703708597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252"/>
        <v>103.33333333333333</v>
      </c>
      <c r="P1929" s="7">
        <f t="shared" si="251"/>
        <v>56.363636363636367</v>
      </c>
      <c r="Q1929" s="9" t="str">
        <f t="shared" si="254"/>
        <v>music</v>
      </c>
      <c r="R1929" s="10" t="str">
        <f t="shared" si="255"/>
        <v>indie rock</v>
      </c>
      <c r="S1929" s="8">
        <f t="shared" si="256"/>
        <v>40960.653229166666</v>
      </c>
      <c r="T1929" s="8">
        <f t="shared" si="253"/>
        <v>40975.999305555553</v>
      </c>
      <c r="U1929" s="7">
        <f t="shared" si="257"/>
        <v>15.346076388887013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252"/>
        <v>103.13725490196079</v>
      </c>
      <c r="P1930" s="7">
        <f t="shared" si="251"/>
        <v>77.352941176470594</v>
      </c>
      <c r="Q1930" s="9" t="str">
        <f t="shared" si="254"/>
        <v>music</v>
      </c>
      <c r="R1930" s="10" t="str">
        <f t="shared" si="255"/>
        <v>indie rock</v>
      </c>
      <c r="S1930" s="8">
        <f t="shared" si="256"/>
        <v>41371.439745370364</v>
      </c>
      <c r="T1930" s="8">
        <f t="shared" si="253"/>
        <v>41401.439745370364</v>
      </c>
      <c r="U1930" s="7">
        <f t="shared" si="257"/>
        <v>30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252"/>
        <v>100.3125</v>
      </c>
      <c r="P1931" s="7">
        <f t="shared" si="251"/>
        <v>42.8</v>
      </c>
      <c r="Q1931" s="9" t="str">
        <f t="shared" si="254"/>
        <v>music</v>
      </c>
      <c r="R1931" s="10" t="str">
        <f t="shared" si="255"/>
        <v>indie rock</v>
      </c>
      <c r="S1931" s="8">
        <f t="shared" si="256"/>
        <v>40686.813263888886</v>
      </c>
      <c r="T1931" s="8">
        <f t="shared" si="253"/>
        <v>40728.813263888886</v>
      </c>
      <c r="U1931" s="7">
        <f t="shared" si="257"/>
        <v>42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252"/>
        <v>127</v>
      </c>
      <c r="P1932" s="7">
        <f t="shared" si="251"/>
        <v>48.846153846153847</v>
      </c>
      <c r="Q1932" s="9" t="str">
        <f t="shared" si="254"/>
        <v>music</v>
      </c>
      <c r="R1932" s="10" t="str">
        <f t="shared" si="255"/>
        <v>indie rock</v>
      </c>
      <c r="S1932" s="8">
        <f t="shared" si="256"/>
        <v>41402.350486111107</v>
      </c>
      <c r="T1932" s="8">
        <f t="shared" si="253"/>
        <v>41462.350486111107</v>
      </c>
      <c r="U1932" s="7">
        <f t="shared" si="257"/>
        <v>60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252"/>
        <v>120.601</v>
      </c>
      <c r="P1933" s="7">
        <f t="shared" si="251"/>
        <v>48.240400000000001</v>
      </c>
      <c r="Q1933" s="9" t="str">
        <f t="shared" si="254"/>
        <v>music</v>
      </c>
      <c r="R1933" s="10" t="str">
        <f t="shared" si="255"/>
        <v>indie rock</v>
      </c>
      <c r="S1933" s="8">
        <f t="shared" si="256"/>
        <v>41037.684131944443</v>
      </c>
      <c r="T1933" s="8">
        <f t="shared" si="253"/>
        <v>41050.9375</v>
      </c>
      <c r="U1933" s="7">
        <f t="shared" si="257"/>
        <v>13.253368055557075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252"/>
        <v>106.99047619047619</v>
      </c>
      <c r="P1934" s="7">
        <f t="shared" si="251"/>
        <v>70.212500000000006</v>
      </c>
      <c r="Q1934" s="9" t="str">
        <f t="shared" si="254"/>
        <v>music</v>
      </c>
      <c r="R1934" s="10" t="str">
        <f t="shared" si="255"/>
        <v>indie rock</v>
      </c>
      <c r="S1934" s="8">
        <f t="shared" si="256"/>
        <v>40911.601539351854</v>
      </c>
      <c r="T1934" s="8">
        <f t="shared" si="253"/>
        <v>40932.601539351854</v>
      </c>
      <c r="U1934" s="7">
        <f t="shared" si="257"/>
        <v>21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252"/>
        <v>172.43333333333334</v>
      </c>
      <c r="P1935" s="7">
        <f t="shared" si="251"/>
        <v>94.054545454545448</v>
      </c>
      <c r="Q1935" s="9" t="str">
        <f t="shared" si="254"/>
        <v>music</v>
      </c>
      <c r="R1935" s="10" t="str">
        <f t="shared" si="255"/>
        <v>indie rock</v>
      </c>
      <c r="S1935" s="8">
        <f t="shared" si="256"/>
        <v>41878.922534722216</v>
      </c>
      <c r="T1935" s="8">
        <f t="shared" si="253"/>
        <v>41908.922534722216</v>
      </c>
      <c r="U1935" s="7">
        <f t="shared" si="257"/>
        <v>30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252"/>
        <v>123.62</v>
      </c>
      <c r="P1936" s="7">
        <f t="shared" si="251"/>
        <v>80.272727272727266</v>
      </c>
      <c r="Q1936" s="9" t="str">
        <f t="shared" si="254"/>
        <v>music</v>
      </c>
      <c r="R1936" s="10" t="str">
        <f t="shared" si="255"/>
        <v>indie rock</v>
      </c>
      <c r="S1936" s="8">
        <f t="shared" si="256"/>
        <v>40865.658807870372</v>
      </c>
      <c r="T1936" s="8">
        <f t="shared" si="253"/>
        <v>40902</v>
      </c>
      <c r="U1936" s="7">
        <f t="shared" si="257"/>
        <v>36.341192129628325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252"/>
        <v>108.4</v>
      </c>
      <c r="P1937" s="7">
        <f t="shared" si="251"/>
        <v>54.2</v>
      </c>
      <c r="Q1937" s="9" t="str">
        <f t="shared" si="254"/>
        <v>music</v>
      </c>
      <c r="R1937" s="10" t="str">
        <f t="shared" si="255"/>
        <v>indie rock</v>
      </c>
      <c r="S1937" s="8">
        <f t="shared" si="256"/>
        <v>41773.724201388883</v>
      </c>
      <c r="T1937" s="8">
        <f t="shared" si="253"/>
        <v>41810.999305555553</v>
      </c>
      <c r="U1937" s="7">
        <f t="shared" si="257"/>
        <v>37.275104166670644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252"/>
        <v>116.52013333333333</v>
      </c>
      <c r="P1938" s="7">
        <f t="shared" si="251"/>
        <v>60.26903448275862</v>
      </c>
      <c r="Q1938" s="9" t="str">
        <f t="shared" si="254"/>
        <v>music</v>
      </c>
      <c r="R1938" s="10" t="str">
        <f t="shared" si="255"/>
        <v>indie rock</v>
      </c>
      <c r="S1938" s="8">
        <f t="shared" si="256"/>
        <v>40852.68136574074</v>
      </c>
      <c r="T1938" s="8">
        <f t="shared" si="253"/>
        <v>40883.040972222218</v>
      </c>
      <c r="U1938" s="7">
        <f t="shared" si="257"/>
        <v>30.359606481477385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252"/>
        <v>187.245</v>
      </c>
      <c r="P1939" s="7">
        <f t="shared" si="251"/>
        <v>38.740344827586206</v>
      </c>
      <c r="Q1939" s="9" t="str">
        <f t="shared" si="254"/>
        <v>music</v>
      </c>
      <c r="R1939" s="10" t="str">
        <f t="shared" si="255"/>
        <v>indie rock</v>
      </c>
      <c r="S1939" s="8">
        <f t="shared" si="256"/>
        <v>41058.91065972222</v>
      </c>
      <c r="T1939" s="8">
        <f t="shared" si="253"/>
        <v>41074.957638888889</v>
      </c>
      <c r="U1939" s="7">
        <f t="shared" si="257"/>
        <v>16.046979166669189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252"/>
        <v>115.93333333333334</v>
      </c>
      <c r="P1940" s="7">
        <f t="shared" si="251"/>
        <v>152.54385964912279</v>
      </c>
      <c r="Q1940" s="9" t="str">
        <f t="shared" si="254"/>
        <v>music</v>
      </c>
      <c r="R1940" s="10" t="str">
        <f t="shared" si="255"/>
        <v>indie rock</v>
      </c>
      <c r="S1940" s="8">
        <f t="shared" si="256"/>
        <v>41426.05128472222</v>
      </c>
      <c r="T1940" s="8">
        <f t="shared" si="253"/>
        <v>41457</v>
      </c>
      <c r="U1940" s="7">
        <f t="shared" si="257"/>
        <v>30.948715277780138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252"/>
        <v>110.7</v>
      </c>
      <c r="P1941" s="7">
        <f t="shared" si="251"/>
        <v>115.3125</v>
      </c>
      <c r="Q1941" s="9" t="str">
        <f t="shared" si="254"/>
        <v>music</v>
      </c>
      <c r="R1941" s="10" t="str">
        <f t="shared" si="255"/>
        <v>indie rock</v>
      </c>
      <c r="S1941" s="8">
        <f t="shared" si="256"/>
        <v>41313.776712962957</v>
      </c>
      <c r="T1941" s="8">
        <f t="shared" si="253"/>
        <v>41343.735046296293</v>
      </c>
      <c r="U1941" s="7">
        <f t="shared" si="257"/>
        <v>29.958333333335759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252"/>
        <v>170.92307692307693</v>
      </c>
      <c r="P1942" s="7">
        <f t="shared" si="251"/>
        <v>35.838709677419352</v>
      </c>
      <c r="Q1942" s="9" t="str">
        <f t="shared" si="254"/>
        <v>music</v>
      </c>
      <c r="R1942" s="10" t="str">
        <f t="shared" si="255"/>
        <v>indie rock</v>
      </c>
      <c r="S1942" s="8">
        <f t="shared" si="256"/>
        <v>40670.298993055556</v>
      </c>
      <c r="T1942" s="8">
        <f t="shared" si="253"/>
        <v>40708.957638888889</v>
      </c>
      <c r="U1942" s="7">
        <f t="shared" si="257"/>
        <v>38.658645833333139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252"/>
        <v>126.11835600000001</v>
      </c>
      <c r="P1943" s="7">
        <f t="shared" si="251"/>
        <v>64.570118779438872</v>
      </c>
      <c r="Q1943" s="9" t="str">
        <f t="shared" si="254"/>
        <v>technology</v>
      </c>
      <c r="R1943" s="10" t="str">
        <f t="shared" si="255"/>
        <v>hardware</v>
      </c>
      <c r="S1943" s="8">
        <f t="shared" si="256"/>
        <v>41744.08253472222</v>
      </c>
      <c r="T1943" s="8">
        <f t="shared" si="253"/>
        <v>41774.08253472222</v>
      </c>
      <c r="U1943" s="7">
        <f t="shared" si="257"/>
        <v>30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252"/>
        <v>138.44033333333334</v>
      </c>
      <c r="P1944" s="7">
        <f t="shared" si="251"/>
        <v>87.436000000000007</v>
      </c>
      <c r="Q1944" s="9" t="str">
        <f t="shared" si="254"/>
        <v>technology</v>
      </c>
      <c r="R1944" s="10" t="str">
        <f t="shared" si="255"/>
        <v>hardware</v>
      </c>
      <c r="S1944" s="8">
        <f t="shared" si="256"/>
        <v>40638.619675925926</v>
      </c>
      <c r="T1944" s="8">
        <f t="shared" si="253"/>
        <v>40728.619675925926</v>
      </c>
      <c r="U1944" s="7">
        <f t="shared" si="257"/>
        <v>90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252"/>
        <v>1705.25</v>
      </c>
      <c r="P1945" s="7">
        <f t="shared" ref="P1945:P1976" si="258">E1945/L1945</f>
        <v>68.815577078288939</v>
      </c>
      <c r="Q1945" s="9" t="str">
        <f t="shared" si="254"/>
        <v>technology</v>
      </c>
      <c r="R1945" s="10" t="str">
        <f t="shared" si="255"/>
        <v>hardware</v>
      </c>
      <c r="S1945" s="8">
        <f t="shared" si="256"/>
        <v>42548.061527777776</v>
      </c>
      <c r="T1945" s="8">
        <f t="shared" si="253"/>
        <v>42593.061527777776</v>
      </c>
      <c r="U1945" s="7">
        <f t="shared" si="257"/>
        <v>45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252"/>
        <v>788.05550000000005</v>
      </c>
      <c r="P1946" s="7">
        <f t="shared" si="258"/>
        <v>176.200223588597</v>
      </c>
      <c r="Q1946" s="9" t="str">
        <f t="shared" si="254"/>
        <v>technology</v>
      </c>
      <c r="R1946" s="10" t="str">
        <f t="shared" si="255"/>
        <v>hardware</v>
      </c>
      <c r="S1946" s="8">
        <f t="shared" si="256"/>
        <v>41730.376041666663</v>
      </c>
      <c r="T1946" s="8">
        <f t="shared" si="253"/>
        <v>41760.376041666663</v>
      </c>
      <c r="U1946" s="7">
        <f t="shared" si="257"/>
        <v>30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252"/>
        <v>348.01799999999997</v>
      </c>
      <c r="P1947" s="7">
        <f t="shared" si="258"/>
        <v>511.79117647058825</v>
      </c>
      <c r="Q1947" s="9" t="str">
        <f t="shared" si="254"/>
        <v>technology</v>
      </c>
      <c r="R1947" s="10" t="str">
        <f t="shared" si="255"/>
        <v>hardware</v>
      </c>
      <c r="S1947" s="8">
        <f t="shared" si="256"/>
        <v>42157.043495370366</v>
      </c>
      <c r="T1947" s="8">
        <f t="shared" si="253"/>
        <v>42197.043495370366</v>
      </c>
      <c r="U1947" s="7">
        <f t="shared" si="257"/>
        <v>40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252"/>
        <v>149.74666666666667</v>
      </c>
      <c r="P1948" s="7">
        <f t="shared" si="258"/>
        <v>160.44285714285715</v>
      </c>
      <c r="Q1948" s="9" t="str">
        <f t="shared" si="254"/>
        <v>technology</v>
      </c>
      <c r="R1948" s="10" t="str">
        <f t="shared" si="255"/>
        <v>hardware</v>
      </c>
      <c r="S1948" s="8">
        <f t="shared" si="256"/>
        <v>41688.941678240742</v>
      </c>
      <c r="T1948" s="8">
        <f t="shared" si="253"/>
        <v>41748.900011574071</v>
      </c>
      <c r="U1948" s="7">
        <f t="shared" si="257"/>
        <v>59.958333333328483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252"/>
        <v>100.63375000000001</v>
      </c>
      <c r="P1949" s="7">
        <f t="shared" si="258"/>
        <v>35.003043478260871</v>
      </c>
      <c r="Q1949" s="9" t="str">
        <f t="shared" si="254"/>
        <v>technology</v>
      </c>
      <c r="R1949" s="10" t="str">
        <f t="shared" si="255"/>
        <v>hardware</v>
      </c>
      <c r="S1949" s="8">
        <f t="shared" si="256"/>
        <v>40102.709722222222</v>
      </c>
      <c r="T1949" s="8">
        <f t="shared" si="253"/>
        <v>40140.040972222218</v>
      </c>
      <c r="U1949" s="7">
        <f t="shared" si="257"/>
        <v>37.331249999995634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252"/>
        <v>800.21100000000001</v>
      </c>
      <c r="P1950" s="7">
        <f t="shared" si="258"/>
        <v>188.50671378091872</v>
      </c>
      <c r="Q1950" s="9" t="str">
        <f t="shared" si="254"/>
        <v>technology</v>
      </c>
      <c r="R1950" s="10" t="str">
        <f t="shared" si="255"/>
        <v>hardware</v>
      </c>
      <c r="S1950" s="8">
        <f t="shared" si="256"/>
        <v>42473.395937499998</v>
      </c>
      <c r="T1950" s="8">
        <f t="shared" si="253"/>
        <v>42527.501388888886</v>
      </c>
      <c r="U1950" s="7">
        <f t="shared" si="257"/>
        <v>54.105451388888469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252"/>
        <v>106.0026</v>
      </c>
      <c r="P1951" s="7">
        <f t="shared" si="258"/>
        <v>56.204984093319197</v>
      </c>
      <c r="Q1951" s="9" t="str">
        <f t="shared" si="254"/>
        <v>technology</v>
      </c>
      <c r="R1951" s="10" t="str">
        <f t="shared" si="255"/>
        <v>hardware</v>
      </c>
      <c r="S1951" s="8">
        <f t="shared" si="256"/>
        <v>41800.21471064815</v>
      </c>
      <c r="T1951" s="8">
        <f t="shared" si="253"/>
        <v>41830.21471064815</v>
      </c>
      <c r="U1951" s="7">
        <f t="shared" si="257"/>
        <v>30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252"/>
        <v>200.51866666666666</v>
      </c>
      <c r="P1952" s="7">
        <f t="shared" si="258"/>
        <v>51.3054157782516</v>
      </c>
      <c r="Q1952" s="9" t="str">
        <f t="shared" si="254"/>
        <v>technology</v>
      </c>
      <c r="R1952" s="10" t="str">
        <f t="shared" si="255"/>
        <v>hardware</v>
      </c>
      <c r="S1952" s="8">
        <f t="shared" si="256"/>
        <v>40623.973067129627</v>
      </c>
      <c r="T1952" s="8">
        <f t="shared" si="253"/>
        <v>40654.973067129627</v>
      </c>
      <c r="U1952" s="7">
        <f t="shared" si="257"/>
        <v>31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252"/>
        <v>212.44399999999999</v>
      </c>
      <c r="P1953" s="7">
        <f t="shared" si="258"/>
        <v>127.36450839328538</v>
      </c>
      <c r="Q1953" s="9" t="str">
        <f t="shared" si="254"/>
        <v>technology</v>
      </c>
      <c r="R1953" s="10" t="str">
        <f t="shared" si="255"/>
        <v>hardware</v>
      </c>
      <c r="S1953" s="8">
        <f t="shared" si="256"/>
        <v>42651.212233796294</v>
      </c>
      <c r="T1953" s="8">
        <f t="shared" si="253"/>
        <v>42681.253900462958</v>
      </c>
      <c r="U1953" s="7">
        <f t="shared" si="257"/>
        <v>30.041666666664241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252"/>
        <v>198.47237142857142</v>
      </c>
      <c r="P1954" s="7">
        <f t="shared" si="258"/>
        <v>101.85532258064516</v>
      </c>
      <c r="Q1954" s="9" t="str">
        <f t="shared" si="254"/>
        <v>technology</v>
      </c>
      <c r="R1954" s="10" t="str">
        <f t="shared" si="255"/>
        <v>hardware</v>
      </c>
      <c r="S1954" s="8">
        <f t="shared" si="256"/>
        <v>41526.398321759254</v>
      </c>
      <c r="T1954" s="8">
        <f t="shared" si="253"/>
        <v>41563.398321759254</v>
      </c>
      <c r="U1954" s="7">
        <f t="shared" si="257"/>
        <v>37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252"/>
        <v>225.94666666666666</v>
      </c>
      <c r="P1955" s="7">
        <f t="shared" si="258"/>
        <v>230.55782312925169</v>
      </c>
      <c r="Q1955" s="9" t="str">
        <f t="shared" si="254"/>
        <v>technology</v>
      </c>
      <c r="R1955" s="10" t="str">
        <f t="shared" si="255"/>
        <v>hardware</v>
      </c>
      <c r="S1955" s="8">
        <f t="shared" si="256"/>
        <v>40940.991493055553</v>
      </c>
      <c r="T1955" s="8">
        <f t="shared" si="253"/>
        <v>40969.916666666664</v>
      </c>
      <c r="U1955" s="7">
        <f t="shared" si="257"/>
        <v>28.925173611110949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252"/>
        <v>698.94799999999998</v>
      </c>
      <c r="P1956" s="7">
        <f t="shared" si="258"/>
        <v>842.10602409638557</v>
      </c>
      <c r="Q1956" s="9" t="str">
        <f t="shared" si="254"/>
        <v>technology</v>
      </c>
      <c r="R1956" s="10" t="str">
        <f t="shared" si="255"/>
        <v>hardware</v>
      </c>
      <c r="S1956" s="8">
        <f t="shared" si="256"/>
        <v>42394.372407407405</v>
      </c>
      <c r="T1956" s="8">
        <f t="shared" si="253"/>
        <v>42440.999999999993</v>
      </c>
      <c r="U1956" s="7">
        <f t="shared" si="257"/>
        <v>46.627592592587462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252"/>
        <v>398.59528571428569</v>
      </c>
      <c r="P1957" s="7">
        <f t="shared" si="258"/>
        <v>577.27593103448271</v>
      </c>
      <c r="Q1957" s="9" t="str">
        <f t="shared" si="254"/>
        <v>technology</v>
      </c>
      <c r="R1957" s="10" t="str">
        <f t="shared" si="255"/>
        <v>hardware</v>
      </c>
      <c r="S1957" s="8">
        <f t="shared" si="256"/>
        <v>41020.063437500001</v>
      </c>
      <c r="T1957" s="8">
        <f t="shared" si="253"/>
        <v>41052.583333333328</v>
      </c>
      <c r="U1957" s="7">
        <f t="shared" si="257"/>
        <v>32.51989583332761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252"/>
        <v>294.03333333333336</v>
      </c>
      <c r="P1958" s="7">
        <f t="shared" si="258"/>
        <v>483.34246575342468</v>
      </c>
      <c r="Q1958" s="9" t="str">
        <f t="shared" si="254"/>
        <v>technology</v>
      </c>
      <c r="R1958" s="10" t="str">
        <f t="shared" si="255"/>
        <v>hardware</v>
      </c>
      <c r="S1958" s="8">
        <f t="shared" si="256"/>
        <v>42067.71533564815</v>
      </c>
      <c r="T1958" s="8">
        <f t="shared" si="253"/>
        <v>42112.673668981479</v>
      </c>
      <c r="U1958" s="7">
        <f t="shared" si="257"/>
        <v>44.958333333328483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252"/>
        <v>167.50470000000001</v>
      </c>
      <c r="P1959" s="7">
        <f t="shared" si="258"/>
        <v>76.138500000000008</v>
      </c>
      <c r="Q1959" s="9" t="str">
        <f t="shared" si="254"/>
        <v>technology</v>
      </c>
      <c r="R1959" s="10" t="str">
        <f t="shared" si="255"/>
        <v>hardware</v>
      </c>
      <c r="S1959" s="8">
        <f t="shared" si="256"/>
        <v>41178.890196759261</v>
      </c>
      <c r="T1959" s="8">
        <f t="shared" si="253"/>
        <v>41208.890196759261</v>
      </c>
      <c r="U1959" s="7">
        <f t="shared" si="257"/>
        <v>30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252"/>
        <v>1435.5717142857143</v>
      </c>
      <c r="P1960" s="7">
        <f t="shared" si="258"/>
        <v>74.107684365781708</v>
      </c>
      <c r="Q1960" s="9" t="str">
        <f t="shared" si="254"/>
        <v>technology</v>
      </c>
      <c r="R1960" s="10" t="str">
        <f t="shared" si="255"/>
        <v>hardware</v>
      </c>
      <c r="S1960" s="8">
        <f t="shared" si="256"/>
        <v>41326.779641203699</v>
      </c>
      <c r="T1960" s="8">
        <f t="shared" si="253"/>
        <v>41356.737974537034</v>
      </c>
      <c r="U1960" s="7">
        <f t="shared" si="257"/>
        <v>29.958333333335759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252"/>
        <v>156.73439999999999</v>
      </c>
      <c r="P1961" s="7">
        <f t="shared" si="258"/>
        <v>36.965660377358489</v>
      </c>
      <c r="Q1961" s="9" t="str">
        <f t="shared" si="254"/>
        <v>technology</v>
      </c>
      <c r="R1961" s="10" t="str">
        <f t="shared" si="255"/>
        <v>hardware</v>
      </c>
      <c r="S1961" s="8">
        <f t="shared" si="256"/>
        <v>41871.637268518512</v>
      </c>
      <c r="T1961" s="8">
        <f t="shared" si="253"/>
        <v>41912.791666666664</v>
      </c>
      <c r="U1961" s="7">
        <f t="shared" si="257"/>
        <v>41.154398148151813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252"/>
        <v>117.90285714285714</v>
      </c>
      <c r="P1962" s="7">
        <f t="shared" si="258"/>
        <v>2500.969696969697</v>
      </c>
      <c r="Q1962" s="9" t="str">
        <f t="shared" si="254"/>
        <v>technology</v>
      </c>
      <c r="R1962" s="10" t="str">
        <f t="shared" si="255"/>
        <v>hardware</v>
      </c>
      <c r="S1962" s="8">
        <f t="shared" si="256"/>
        <v>41964.154409722221</v>
      </c>
      <c r="T1962" s="8">
        <f t="shared" si="253"/>
        <v>41994.154409722221</v>
      </c>
      <c r="U1962" s="7">
        <f t="shared" si="257"/>
        <v>30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252"/>
        <v>1105.3812</v>
      </c>
      <c r="P1963" s="7">
        <f t="shared" si="258"/>
        <v>67.690214329454989</v>
      </c>
      <c r="Q1963" s="9" t="str">
        <f t="shared" si="254"/>
        <v>technology</v>
      </c>
      <c r="R1963" s="10" t="str">
        <f t="shared" si="255"/>
        <v>hardware</v>
      </c>
      <c r="S1963" s="8">
        <f t="shared" si="256"/>
        <v>41147.986307870371</v>
      </c>
      <c r="T1963" s="8">
        <f t="shared" si="253"/>
        <v>41187.957638888889</v>
      </c>
      <c r="U1963" s="7">
        <f t="shared" si="257"/>
        <v>39.971331018517958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252"/>
        <v>192.92500000000001</v>
      </c>
      <c r="P1964" s="7">
        <f t="shared" si="258"/>
        <v>63.04738562091503</v>
      </c>
      <c r="Q1964" s="9" t="str">
        <f t="shared" si="254"/>
        <v>technology</v>
      </c>
      <c r="R1964" s="10" t="str">
        <f t="shared" si="255"/>
        <v>hardware</v>
      </c>
      <c r="S1964" s="8">
        <f t="shared" si="256"/>
        <v>41742.572175925925</v>
      </c>
      <c r="T1964" s="8">
        <f t="shared" si="253"/>
        <v>41772.572175925925</v>
      </c>
      <c r="U1964" s="7">
        <f t="shared" si="257"/>
        <v>30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252"/>
        <v>126.88421052631578</v>
      </c>
      <c r="P1965" s="7">
        <f t="shared" si="258"/>
        <v>117.6</v>
      </c>
      <c r="Q1965" s="9" t="str">
        <f t="shared" si="254"/>
        <v>technology</v>
      </c>
      <c r="R1965" s="10" t="str">
        <f t="shared" si="255"/>
        <v>hardware</v>
      </c>
      <c r="S1965" s="8">
        <f t="shared" si="256"/>
        <v>41863.221458333333</v>
      </c>
      <c r="T1965" s="8">
        <f t="shared" si="253"/>
        <v>41898.221458333333</v>
      </c>
      <c r="U1965" s="7">
        <f t="shared" si="257"/>
        <v>35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252"/>
        <v>259.57748878923769</v>
      </c>
      <c r="P1966" s="7">
        <f t="shared" si="258"/>
        <v>180.75185011709601</v>
      </c>
      <c r="Q1966" s="9" t="str">
        <f t="shared" si="254"/>
        <v>technology</v>
      </c>
      <c r="R1966" s="10" t="str">
        <f t="shared" si="255"/>
        <v>hardware</v>
      </c>
      <c r="S1966" s="8">
        <f t="shared" si="256"/>
        <v>42452.064490740733</v>
      </c>
      <c r="T1966" s="8">
        <f t="shared" si="253"/>
        <v>42482.064490740733</v>
      </c>
      <c r="U1966" s="7">
        <f t="shared" si="257"/>
        <v>30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252"/>
        <v>262.27999999999997</v>
      </c>
      <c r="P1967" s="7">
        <f t="shared" si="258"/>
        <v>127.32038834951456</v>
      </c>
      <c r="Q1967" s="9" t="str">
        <f t="shared" si="254"/>
        <v>technology</v>
      </c>
      <c r="R1967" s="10" t="str">
        <f t="shared" si="255"/>
        <v>hardware</v>
      </c>
      <c r="S1967" s="8">
        <f t="shared" si="256"/>
        <v>40897.880902777775</v>
      </c>
      <c r="T1967" s="8">
        <f t="shared" si="253"/>
        <v>40919.833333333328</v>
      </c>
      <c r="U1967" s="7">
        <f t="shared" si="257"/>
        <v>21.952430555553292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252"/>
        <v>206.74309</v>
      </c>
      <c r="P1968" s="7">
        <f t="shared" si="258"/>
        <v>136.6444745538665</v>
      </c>
      <c r="Q1968" s="9" t="str">
        <f t="shared" si="254"/>
        <v>technology</v>
      </c>
      <c r="R1968" s="10" t="str">
        <f t="shared" si="255"/>
        <v>hardware</v>
      </c>
      <c r="S1968" s="8">
        <f t="shared" si="256"/>
        <v>41835.332152777773</v>
      </c>
      <c r="T1968" s="8">
        <f t="shared" si="253"/>
        <v>41865.332152777773</v>
      </c>
      <c r="U1968" s="7">
        <f t="shared" si="257"/>
        <v>30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252"/>
        <v>370.13</v>
      </c>
      <c r="P1969" s="7">
        <f t="shared" si="258"/>
        <v>182.78024691358024</v>
      </c>
      <c r="Q1969" s="9" t="str">
        <f t="shared" si="254"/>
        <v>technology</v>
      </c>
      <c r="R1969" s="10" t="str">
        <f t="shared" si="255"/>
        <v>hardware</v>
      </c>
      <c r="S1969" s="8">
        <f t="shared" si="256"/>
        <v>41730.455196759256</v>
      </c>
      <c r="T1969" s="8">
        <f t="shared" si="253"/>
        <v>41760.455196759256</v>
      </c>
      <c r="U1969" s="7">
        <f t="shared" si="257"/>
        <v>30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252"/>
        <v>284.96600000000001</v>
      </c>
      <c r="P1970" s="7">
        <f t="shared" si="258"/>
        <v>279.37843137254902</v>
      </c>
      <c r="Q1970" s="9" t="str">
        <f t="shared" si="254"/>
        <v>technology</v>
      </c>
      <c r="R1970" s="10" t="str">
        <f t="shared" si="255"/>
        <v>hardware</v>
      </c>
      <c r="S1970" s="8">
        <f t="shared" si="256"/>
        <v>42676.378645833327</v>
      </c>
      <c r="T1970" s="8">
        <f t="shared" si="253"/>
        <v>42707.420312499999</v>
      </c>
      <c r="U1970" s="7">
        <f t="shared" si="257"/>
        <v>31.041666666671517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252"/>
        <v>579.08000000000004</v>
      </c>
      <c r="P1971" s="7">
        <f t="shared" si="258"/>
        <v>61.375728669846318</v>
      </c>
      <c r="Q1971" s="9" t="str">
        <f t="shared" si="254"/>
        <v>technology</v>
      </c>
      <c r="R1971" s="10" t="str">
        <f t="shared" si="255"/>
        <v>hardware</v>
      </c>
      <c r="S1971" s="8">
        <f t="shared" si="256"/>
        <v>42557.584120370368</v>
      </c>
      <c r="T1971" s="8">
        <f t="shared" si="253"/>
        <v>42587.584120370368</v>
      </c>
      <c r="U1971" s="7">
        <f t="shared" si="257"/>
        <v>30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252"/>
        <v>1131.8</v>
      </c>
      <c r="P1972" s="7">
        <f t="shared" si="258"/>
        <v>80.727532097004286</v>
      </c>
      <c r="Q1972" s="9" t="str">
        <f t="shared" si="254"/>
        <v>technology</v>
      </c>
      <c r="R1972" s="10" t="str">
        <f t="shared" si="255"/>
        <v>hardware</v>
      </c>
      <c r="S1972" s="8">
        <f t="shared" si="256"/>
        <v>41323.984965277778</v>
      </c>
      <c r="T1972" s="8">
        <f t="shared" si="253"/>
        <v>41383.943298611106</v>
      </c>
      <c r="U1972" s="7">
        <f t="shared" si="257"/>
        <v>59.958333333328483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252"/>
        <v>263.02771750000005</v>
      </c>
      <c r="P1973" s="7">
        <f t="shared" si="258"/>
        <v>272.35590732591254</v>
      </c>
      <c r="Q1973" s="9" t="str">
        <f t="shared" si="254"/>
        <v>technology</v>
      </c>
      <c r="R1973" s="10" t="str">
        <f t="shared" si="255"/>
        <v>hardware</v>
      </c>
      <c r="S1973" s="8">
        <f t="shared" si="256"/>
        <v>41561.29237268518</v>
      </c>
      <c r="T1973" s="8">
        <f t="shared" si="253"/>
        <v>41592.958333333328</v>
      </c>
      <c r="U1973" s="7">
        <f t="shared" si="257"/>
        <v>31.66596064814803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252"/>
        <v>674.48</v>
      </c>
      <c r="P1974" s="7">
        <f t="shared" si="258"/>
        <v>70.848739495798313</v>
      </c>
      <c r="Q1974" s="9" t="str">
        <f t="shared" si="254"/>
        <v>technology</v>
      </c>
      <c r="R1974" s="10" t="str">
        <f t="shared" si="255"/>
        <v>hardware</v>
      </c>
      <c r="S1974" s="8">
        <f t="shared" si="256"/>
        <v>41200.803749999999</v>
      </c>
      <c r="T1974" s="8">
        <f t="shared" si="253"/>
        <v>41230.845416666663</v>
      </c>
      <c r="U1974" s="7">
        <f t="shared" si="257"/>
        <v>30.041666666664241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252"/>
        <v>256.83081313131311</v>
      </c>
      <c r="P1975" s="7">
        <f t="shared" si="258"/>
        <v>247.94003412969283</v>
      </c>
      <c r="Q1975" s="9" t="str">
        <f t="shared" si="254"/>
        <v>technology</v>
      </c>
      <c r="R1975" s="10" t="str">
        <f t="shared" si="255"/>
        <v>hardware</v>
      </c>
      <c r="S1975" s="8">
        <f t="shared" si="256"/>
        <v>42549.514629629623</v>
      </c>
      <c r="T1975" s="8">
        <f t="shared" si="253"/>
        <v>42588.083333333336</v>
      </c>
      <c r="U1975" s="7">
        <f t="shared" si="257"/>
        <v>38.568703703713254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252"/>
        <v>375.49599999999998</v>
      </c>
      <c r="P1976" s="7">
        <f t="shared" si="258"/>
        <v>186.81393034825871</v>
      </c>
      <c r="Q1976" s="9" t="str">
        <f t="shared" si="254"/>
        <v>technology</v>
      </c>
      <c r="R1976" s="10" t="str">
        <f t="shared" si="255"/>
        <v>hardware</v>
      </c>
      <c r="S1976" s="8">
        <f t="shared" si="256"/>
        <v>41445.125798611109</v>
      </c>
      <c r="T1976" s="8">
        <f t="shared" si="253"/>
        <v>41505.125798611109</v>
      </c>
      <c r="U1976" s="7">
        <f t="shared" si="257"/>
        <v>60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252"/>
        <v>208.70837499999996</v>
      </c>
      <c r="P1977" s="7">
        <f t="shared" ref="P1977:P1983" si="259">E1977/L1977</f>
        <v>131.98948616600788</v>
      </c>
      <c r="Q1977" s="9" t="str">
        <f t="shared" si="254"/>
        <v>technology</v>
      </c>
      <c r="R1977" s="10" t="str">
        <f t="shared" si="255"/>
        <v>hardware</v>
      </c>
      <c r="S1977" s="8">
        <f t="shared" si="256"/>
        <v>41313.54688657407</v>
      </c>
      <c r="T1977" s="8">
        <f t="shared" si="253"/>
        <v>41343.54688657407</v>
      </c>
      <c r="U1977" s="7">
        <f t="shared" si="257"/>
        <v>30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252"/>
        <v>346.6</v>
      </c>
      <c r="P1978" s="7">
        <f t="shared" si="259"/>
        <v>29.310782241014799</v>
      </c>
      <c r="Q1978" s="9" t="str">
        <f t="shared" si="254"/>
        <v>technology</v>
      </c>
      <c r="R1978" s="10" t="str">
        <f t="shared" si="255"/>
        <v>hardware</v>
      </c>
      <c r="S1978" s="8">
        <f t="shared" si="256"/>
        <v>41438.691261574073</v>
      </c>
      <c r="T1978" s="8">
        <f t="shared" si="253"/>
        <v>41468.691261574073</v>
      </c>
      <c r="U1978" s="7">
        <f t="shared" si="257"/>
        <v>30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252"/>
        <v>402.33</v>
      </c>
      <c r="P1979" s="7">
        <f t="shared" si="259"/>
        <v>245.02436053593178</v>
      </c>
      <c r="Q1979" s="9" t="str">
        <f t="shared" si="254"/>
        <v>technology</v>
      </c>
      <c r="R1979" s="10" t="str">
        <f t="shared" si="255"/>
        <v>hardware</v>
      </c>
      <c r="S1979" s="8">
        <f t="shared" si="256"/>
        <v>42311.008564814816</v>
      </c>
      <c r="T1979" s="8">
        <f t="shared" si="253"/>
        <v>42357.124305555553</v>
      </c>
      <c r="U1979" s="7">
        <f t="shared" si="257"/>
        <v>46.115740740737238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252"/>
        <v>1026.8451399999999</v>
      </c>
      <c r="P1980" s="7">
        <f t="shared" si="259"/>
        <v>1323.2540463917526</v>
      </c>
      <c r="Q1980" s="9" t="str">
        <f t="shared" si="254"/>
        <v>technology</v>
      </c>
      <c r="R1980" s="10" t="str">
        <f t="shared" si="255"/>
        <v>hardware</v>
      </c>
      <c r="S1980" s="8">
        <f t="shared" si="256"/>
        <v>41039.017268518517</v>
      </c>
      <c r="T1980" s="8">
        <f t="shared" si="253"/>
        <v>41072.083333333328</v>
      </c>
      <c r="U1980" s="7">
        <f t="shared" si="257"/>
        <v>33.066064814811398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252"/>
        <v>114.901155</v>
      </c>
      <c r="P1981" s="7">
        <f t="shared" si="259"/>
        <v>282.65966789667897</v>
      </c>
      <c r="Q1981" s="9" t="str">
        <f t="shared" si="254"/>
        <v>technology</v>
      </c>
      <c r="R1981" s="10" t="str">
        <f t="shared" si="255"/>
        <v>hardware</v>
      </c>
      <c r="S1981" s="8">
        <f t="shared" si="256"/>
        <v>42290.25168981481</v>
      </c>
      <c r="T1981" s="8">
        <f t="shared" si="253"/>
        <v>42326.999305555553</v>
      </c>
      <c r="U1981" s="7">
        <f t="shared" si="257"/>
        <v>36.74761574074364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252"/>
        <v>354.82402000000002</v>
      </c>
      <c r="P1982" s="7">
        <f t="shared" si="259"/>
        <v>91.214401028277635</v>
      </c>
      <c r="Q1982" s="9" t="str">
        <f t="shared" si="254"/>
        <v>technology</v>
      </c>
      <c r="R1982" s="10" t="str">
        <f t="shared" si="255"/>
        <v>hardware</v>
      </c>
      <c r="S1982" s="8">
        <f t="shared" si="256"/>
        <v>42423.334050925921</v>
      </c>
      <c r="T1982" s="8">
        <f t="shared" si="253"/>
        <v>42463.292384259257</v>
      </c>
      <c r="U1982" s="7">
        <f t="shared" si="257"/>
        <v>39.958333333335759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252"/>
        <v>5.08</v>
      </c>
      <c r="P1983" s="7">
        <f t="shared" si="259"/>
        <v>31.75</v>
      </c>
      <c r="Q1983" s="9" t="str">
        <f t="shared" si="254"/>
        <v>photography</v>
      </c>
      <c r="R1983" s="10" t="str">
        <f t="shared" si="255"/>
        <v>people</v>
      </c>
      <c r="S1983" s="8">
        <f t="shared" si="256"/>
        <v>41799.516956018517</v>
      </c>
      <c r="T1983" s="8">
        <f t="shared" si="253"/>
        <v>41829.516956018517</v>
      </c>
      <c r="U1983" s="7">
        <f t="shared" si="257"/>
        <v>30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252"/>
        <v>0</v>
      </c>
      <c r="P1984" s="7">
        <f>IF(L1984&gt;0, E1984/L1984,0)</f>
        <v>0</v>
      </c>
      <c r="Q1984" s="9" t="str">
        <f t="shared" si="254"/>
        <v>photography</v>
      </c>
      <c r="R1984" s="10" t="str">
        <f t="shared" si="255"/>
        <v>people</v>
      </c>
      <c r="S1984" s="8">
        <f t="shared" si="256"/>
        <v>42678.378321759257</v>
      </c>
      <c r="T1984" s="8">
        <f t="shared" si="253"/>
        <v>42708.419988425921</v>
      </c>
      <c r="U1984" s="7">
        <f t="shared" si="257"/>
        <v>30.041666666664241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252"/>
        <v>4.3</v>
      </c>
      <c r="P1985" s="7">
        <f t="shared" ref="P1985:P1994" si="260">E1985/L1985</f>
        <v>88.6875</v>
      </c>
      <c r="Q1985" s="9" t="str">
        <f t="shared" si="254"/>
        <v>photography</v>
      </c>
      <c r="R1985" s="10" t="str">
        <f t="shared" si="255"/>
        <v>people</v>
      </c>
      <c r="S1985" s="8">
        <f t="shared" si="256"/>
        <v>42592.803449074076</v>
      </c>
      <c r="T1985" s="8">
        <f t="shared" si="253"/>
        <v>42615.083333333336</v>
      </c>
      <c r="U1985" s="7">
        <f t="shared" si="257"/>
        <v>22.279884259260143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261">E1986*100/D1986</f>
        <v>21.146666666666668</v>
      </c>
      <c r="P1986" s="7">
        <f t="shared" si="260"/>
        <v>453.14285714285717</v>
      </c>
      <c r="Q1986" s="9" t="str">
        <f t="shared" si="254"/>
        <v>photography</v>
      </c>
      <c r="R1986" s="10" t="str">
        <f t="shared" si="255"/>
        <v>people</v>
      </c>
      <c r="S1986" s="8">
        <f t="shared" si="256"/>
        <v>41913.581956018512</v>
      </c>
      <c r="T1986" s="8">
        <f t="shared" ref="T1986:T2049" si="262">(I1986/86400)+25569+(-5/24)</f>
        <v>41973.623622685183</v>
      </c>
      <c r="U1986" s="7">
        <f t="shared" si="257"/>
        <v>60.041666666671517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261"/>
        <v>3.1875</v>
      </c>
      <c r="P1987" s="7">
        <f t="shared" si="260"/>
        <v>12.75</v>
      </c>
      <c r="Q1987" s="9" t="str">
        <f t="shared" ref="Q1987:Q2050" si="263">LEFT(N1987, SEARCH("/",N1987,1)-1)</f>
        <v>photography</v>
      </c>
      <c r="R1987" s="10" t="str">
        <f t="shared" ref="R1987:R2050" si="264">RIGHT(N1987,LEN(N1987)-FIND("/",N1987))</f>
        <v>people</v>
      </c>
      <c r="S1987" s="8">
        <f t="shared" ref="S1987:S2050" si="265">(J1987/86400)+25569+(-5/24)</f>
        <v>42555.490405092591</v>
      </c>
      <c r="T1987" s="8">
        <f t="shared" si="262"/>
        <v>42584.749999999993</v>
      </c>
      <c r="U1987" s="7">
        <f t="shared" ref="U1987:U2050" si="266">T1987-S1987</f>
        <v>29.259594907402061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261"/>
        <v>0.05</v>
      </c>
      <c r="P1988" s="7">
        <f t="shared" si="260"/>
        <v>1</v>
      </c>
      <c r="Q1988" s="9" t="str">
        <f t="shared" si="263"/>
        <v>photography</v>
      </c>
      <c r="R1988" s="10" t="str">
        <f t="shared" si="264"/>
        <v>people</v>
      </c>
      <c r="S1988" s="8">
        <f t="shared" si="265"/>
        <v>42413.225497685184</v>
      </c>
      <c r="T1988" s="8">
        <f t="shared" si="262"/>
        <v>42443.183831018519</v>
      </c>
      <c r="U1988" s="7">
        <f t="shared" si="266"/>
        <v>29.958333333335759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261"/>
        <v>42.472727272727276</v>
      </c>
      <c r="P1989" s="7">
        <f t="shared" si="260"/>
        <v>83.428571428571431</v>
      </c>
      <c r="Q1989" s="9" t="str">
        <f t="shared" si="263"/>
        <v>photography</v>
      </c>
      <c r="R1989" s="10" t="str">
        <f t="shared" si="264"/>
        <v>people</v>
      </c>
      <c r="S1989" s="8">
        <f t="shared" si="265"/>
        <v>42034.431435185186</v>
      </c>
      <c r="T1989" s="8">
        <f t="shared" si="262"/>
        <v>42064.431435185186</v>
      </c>
      <c r="U1989" s="7">
        <f t="shared" si="266"/>
        <v>30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261"/>
        <v>0.41666666666666669</v>
      </c>
      <c r="P1990" s="7">
        <f t="shared" si="260"/>
        <v>25</v>
      </c>
      <c r="Q1990" s="9" t="str">
        <f t="shared" si="263"/>
        <v>photography</v>
      </c>
      <c r="R1990" s="10" t="str">
        <f t="shared" si="264"/>
        <v>people</v>
      </c>
      <c r="S1990" s="8">
        <f t="shared" si="265"/>
        <v>42206.554884259262</v>
      </c>
      <c r="T1990" s="8">
        <f t="shared" si="262"/>
        <v>42236.554884259262</v>
      </c>
      <c r="U1990" s="7">
        <f t="shared" si="266"/>
        <v>30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261"/>
        <v>1</v>
      </c>
      <c r="P1991" s="7">
        <f t="shared" si="260"/>
        <v>50</v>
      </c>
      <c r="Q1991" s="9" t="str">
        <f t="shared" si="263"/>
        <v>photography</v>
      </c>
      <c r="R1991" s="10" t="str">
        <f t="shared" si="264"/>
        <v>people</v>
      </c>
      <c r="S1991" s="8">
        <f t="shared" si="265"/>
        <v>42685.472314814811</v>
      </c>
      <c r="T1991" s="8">
        <f t="shared" si="262"/>
        <v>42715.472314814811</v>
      </c>
      <c r="U1991" s="7">
        <f t="shared" si="266"/>
        <v>30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261"/>
        <v>16.966666666666665</v>
      </c>
      <c r="P1992" s="7">
        <f t="shared" si="260"/>
        <v>101.8</v>
      </c>
      <c r="Q1992" s="9" t="str">
        <f t="shared" si="263"/>
        <v>photography</v>
      </c>
      <c r="R1992" s="10" t="str">
        <f t="shared" si="264"/>
        <v>people</v>
      </c>
      <c r="S1992" s="8">
        <f t="shared" si="265"/>
        <v>42397.987638888888</v>
      </c>
      <c r="T1992" s="8">
        <f t="shared" si="262"/>
        <v>42412.987638888888</v>
      </c>
      <c r="U1992" s="7">
        <f t="shared" si="266"/>
        <v>15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261"/>
        <v>7</v>
      </c>
      <c r="P1993" s="7">
        <f t="shared" si="260"/>
        <v>46.666666666666664</v>
      </c>
      <c r="Q1993" s="9" t="str">
        <f t="shared" si="263"/>
        <v>photography</v>
      </c>
      <c r="R1993" s="10" t="str">
        <f t="shared" si="264"/>
        <v>people</v>
      </c>
      <c r="S1993" s="8">
        <f t="shared" si="265"/>
        <v>42167.685023148144</v>
      </c>
      <c r="T1993" s="8">
        <f t="shared" si="262"/>
        <v>42188.685023148144</v>
      </c>
      <c r="U1993" s="7">
        <f t="shared" si="266"/>
        <v>21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261"/>
        <v>0.13333333333333333</v>
      </c>
      <c r="P1994" s="7">
        <f t="shared" si="260"/>
        <v>1</v>
      </c>
      <c r="Q1994" s="9" t="str">
        <f t="shared" si="263"/>
        <v>photography</v>
      </c>
      <c r="R1994" s="10" t="str">
        <f t="shared" si="264"/>
        <v>people</v>
      </c>
      <c r="S1994" s="8">
        <f t="shared" si="265"/>
        <v>42022.935081018521</v>
      </c>
      <c r="T1994" s="8">
        <f t="shared" si="262"/>
        <v>42052.935081018521</v>
      </c>
      <c r="U1994" s="7">
        <f t="shared" si="266"/>
        <v>30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261"/>
        <v>0</v>
      </c>
      <c r="P1995" s="7">
        <f>IF(L1995&gt;0, E1995/L1995,0)</f>
        <v>0</v>
      </c>
      <c r="Q1995" s="9" t="str">
        <f t="shared" si="263"/>
        <v>photography</v>
      </c>
      <c r="R1995" s="10" t="str">
        <f t="shared" si="264"/>
        <v>people</v>
      </c>
      <c r="S1995" s="8">
        <f t="shared" si="265"/>
        <v>42329.380057870367</v>
      </c>
      <c r="T1995" s="8">
        <f t="shared" si="262"/>
        <v>42359.380057870367</v>
      </c>
      <c r="U1995" s="7">
        <f t="shared" si="266"/>
        <v>30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261"/>
        <v>0</v>
      </c>
      <c r="P1996" s="7">
        <f>IF(L1996&gt;0, E1996/L1996,0)</f>
        <v>0</v>
      </c>
      <c r="Q1996" s="9" t="str">
        <f t="shared" si="263"/>
        <v>photography</v>
      </c>
      <c r="R1996" s="10" t="str">
        <f t="shared" si="264"/>
        <v>people</v>
      </c>
      <c r="S1996" s="8">
        <f t="shared" si="265"/>
        <v>42650.797939814809</v>
      </c>
      <c r="T1996" s="8">
        <f t="shared" si="262"/>
        <v>42710.839606481481</v>
      </c>
      <c r="U1996" s="7">
        <f t="shared" si="266"/>
        <v>60.041666666671517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261"/>
        <v>7.8</v>
      </c>
      <c r="P1997" s="7">
        <f>E1997/L1997</f>
        <v>26</v>
      </c>
      <c r="Q1997" s="9" t="str">
        <f t="shared" si="263"/>
        <v>photography</v>
      </c>
      <c r="R1997" s="10" t="str">
        <f t="shared" si="264"/>
        <v>people</v>
      </c>
      <c r="S1997" s="8">
        <f t="shared" si="265"/>
        <v>42181.693703703706</v>
      </c>
      <c r="T1997" s="8">
        <f t="shared" si="262"/>
        <v>42201.693703703706</v>
      </c>
      <c r="U1997" s="7">
        <f t="shared" si="266"/>
        <v>20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261"/>
        <v>0</v>
      </c>
      <c r="P1998" s="7">
        <f>IF(L1998&gt;0, E1998/L1998,0)</f>
        <v>0</v>
      </c>
      <c r="Q1998" s="9" t="str">
        <f t="shared" si="263"/>
        <v>photography</v>
      </c>
      <c r="R1998" s="10" t="str">
        <f t="shared" si="264"/>
        <v>people</v>
      </c>
      <c r="S1998" s="8">
        <f t="shared" si="265"/>
        <v>41800.611238425925</v>
      </c>
      <c r="T1998" s="8">
        <f t="shared" si="262"/>
        <v>41830.611238425925</v>
      </c>
      <c r="U1998" s="7">
        <f t="shared" si="266"/>
        <v>30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261"/>
        <v>0</v>
      </c>
      <c r="P1999" s="7">
        <f>IF(L1999&gt;0, E1999/L1999,0)</f>
        <v>0</v>
      </c>
      <c r="Q1999" s="9" t="str">
        <f t="shared" si="263"/>
        <v>photography</v>
      </c>
      <c r="R1999" s="10" t="str">
        <f t="shared" si="264"/>
        <v>people</v>
      </c>
      <c r="S1999" s="8">
        <f t="shared" si="265"/>
        <v>41847.722361111111</v>
      </c>
      <c r="T1999" s="8">
        <f t="shared" si="262"/>
        <v>41877.722361111111</v>
      </c>
      <c r="U1999" s="7">
        <f t="shared" si="266"/>
        <v>30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261"/>
        <v>26.2</v>
      </c>
      <c r="P2000" s="7">
        <f t="shared" ref="P2000:P2031" si="267">E2000/L2000</f>
        <v>218.33333333333334</v>
      </c>
      <c r="Q2000" s="9" t="str">
        <f t="shared" si="263"/>
        <v>photography</v>
      </c>
      <c r="R2000" s="10" t="str">
        <f t="shared" si="264"/>
        <v>people</v>
      </c>
      <c r="S2000" s="8">
        <f t="shared" si="265"/>
        <v>41806.910162037035</v>
      </c>
      <c r="T2000" s="8">
        <f t="shared" si="262"/>
        <v>41851.910162037035</v>
      </c>
      <c r="U2000" s="7">
        <f t="shared" si="266"/>
        <v>45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261"/>
        <v>0.76129032258064511</v>
      </c>
      <c r="P2001" s="7">
        <f t="shared" si="267"/>
        <v>33.714285714285715</v>
      </c>
      <c r="Q2001" s="9" t="str">
        <f t="shared" si="263"/>
        <v>photography</v>
      </c>
      <c r="R2001" s="10" t="str">
        <f t="shared" si="264"/>
        <v>people</v>
      </c>
      <c r="S2001" s="8">
        <f t="shared" si="265"/>
        <v>41926.274398148147</v>
      </c>
      <c r="T2001" s="8">
        <f t="shared" si="262"/>
        <v>41956.316064814811</v>
      </c>
      <c r="U2001" s="7">
        <f t="shared" si="266"/>
        <v>30.041666666664241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261"/>
        <v>12.5</v>
      </c>
      <c r="P2002" s="7">
        <f t="shared" si="267"/>
        <v>25</v>
      </c>
      <c r="Q2002" s="9" t="str">
        <f t="shared" si="263"/>
        <v>photography</v>
      </c>
      <c r="R2002" s="10" t="str">
        <f t="shared" si="264"/>
        <v>people</v>
      </c>
      <c r="S2002" s="8">
        <f t="shared" si="265"/>
        <v>42345.743206018517</v>
      </c>
      <c r="T2002" s="8">
        <f t="shared" si="262"/>
        <v>42375.743206018517</v>
      </c>
      <c r="U2002" s="7">
        <f t="shared" si="266"/>
        <v>30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261"/>
        <v>382.12909090909091</v>
      </c>
      <c r="P2003" s="7">
        <f t="shared" si="267"/>
        <v>128.38790470372632</v>
      </c>
      <c r="Q2003" s="9" t="str">
        <f t="shared" si="263"/>
        <v>technology</v>
      </c>
      <c r="R2003" s="10" t="str">
        <f t="shared" si="264"/>
        <v>hardware</v>
      </c>
      <c r="S2003" s="8">
        <f t="shared" si="265"/>
        <v>42136.001342592594</v>
      </c>
      <c r="T2003" s="8">
        <f t="shared" si="262"/>
        <v>42167.624999999993</v>
      </c>
      <c r="U2003" s="7">
        <f t="shared" si="266"/>
        <v>31.623657407399151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261"/>
        <v>216.79422</v>
      </c>
      <c r="P2004" s="7">
        <f t="shared" si="267"/>
        <v>78.834261818181815</v>
      </c>
      <c r="Q2004" s="9" t="str">
        <f t="shared" si="263"/>
        <v>technology</v>
      </c>
      <c r="R2004" s="10" t="str">
        <f t="shared" si="264"/>
        <v>hardware</v>
      </c>
      <c r="S2004" s="8">
        <f t="shared" si="265"/>
        <v>42728.503969907404</v>
      </c>
      <c r="T2004" s="8">
        <f t="shared" si="262"/>
        <v>42758.503969907404</v>
      </c>
      <c r="U2004" s="7">
        <f t="shared" si="266"/>
        <v>30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261"/>
        <v>312</v>
      </c>
      <c r="P2005" s="7">
        <f t="shared" si="267"/>
        <v>91.764705882352942</v>
      </c>
      <c r="Q2005" s="9" t="str">
        <f t="shared" si="263"/>
        <v>technology</v>
      </c>
      <c r="R2005" s="10" t="str">
        <f t="shared" si="264"/>
        <v>hardware</v>
      </c>
      <c r="S2005" s="8">
        <f t="shared" si="265"/>
        <v>40346.917268518519</v>
      </c>
      <c r="T2005" s="8">
        <f t="shared" si="262"/>
        <v>40361.75</v>
      </c>
      <c r="U2005" s="7">
        <f t="shared" si="266"/>
        <v>14.83273148148146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261"/>
        <v>234.42048</v>
      </c>
      <c r="P2006" s="7">
        <f t="shared" si="267"/>
        <v>331.10237288135596</v>
      </c>
      <c r="Q2006" s="9" t="str">
        <f t="shared" si="263"/>
        <v>technology</v>
      </c>
      <c r="R2006" s="10" t="str">
        <f t="shared" si="264"/>
        <v>hardware</v>
      </c>
      <c r="S2006" s="8">
        <f t="shared" si="265"/>
        <v>41800.396562499998</v>
      </c>
      <c r="T2006" s="8">
        <f t="shared" si="262"/>
        <v>41830.396562499998</v>
      </c>
      <c r="U2006" s="7">
        <f t="shared" si="266"/>
        <v>30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261"/>
        <v>123.6801</v>
      </c>
      <c r="P2007" s="7">
        <f t="shared" si="267"/>
        <v>194.26193717277485</v>
      </c>
      <c r="Q2007" s="9" t="str">
        <f t="shared" si="263"/>
        <v>technology</v>
      </c>
      <c r="R2007" s="10" t="str">
        <f t="shared" si="264"/>
        <v>hardware</v>
      </c>
      <c r="S2007" s="8">
        <f t="shared" si="265"/>
        <v>41535.604374999995</v>
      </c>
      <c r="T2007" s="8">
        <f t="shared" si="262"/>
        <v>41562.957638888889</v>
      </c>
      <c r="U2007" s="7">
        <f t="shared" si="266"/>
        <v>27.353263888893707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261"/>
        <v>247.84</v>
      </c>
      <c r="P2008" s="7">
        <f t="shared" si="267"/>
        <v>408.97689768976898</v>
      </c>
      <c r="Q2008" s="9" t="str">
        <f t="shared" si="263"/>
        <v>technology</v>
      </c>
      <c r="R2008" s="10" t="str">
        <f t="shared" si="264"/>
        <v>hardware</v>
      </c>
      <c r="S2008" s="8">
        <f t="shared" si="265"/>
        <v>41941.292187499996</v>
      </c>
      <c r="T2008" s="8">
        <f t="shared" si="262"/>
        <v>41976.333854166667</v>
      </c>
      <c r="U2008" s="7">
        <f t="shared" si="266"/>
        <v>35.041666666671517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261"/>
        <v>115.7092</v>
      </c>
      <c r="P2009" s="7">
        <f t="shared" si="267"/>
        <v>84.459270072992695</v>
      </c>
      <c r="Q2009" s="9" t="str">
        <f t="shared" si="263"/>
        <v>technology</v>
      </c>
      <c r="R2009" s="10" t="str">
        <f t="shared" si="264"/>
        <v>hardware</v>
      </c>
      <c r="S2009" s="8">
        <f t="shared" si="265"/>
        <v>40347.629467592589</v>
      </c>
      <c r="T2009" s="8">
        <f t="shared" si="262"/>
        <v>40413.958333333328</v>
      </c>
      <c r="U2009" s="7">
        <f t="shared" si="266"/>
        <v>66.328865740739275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261"/>
        <v>117.07484768810599</v>
      </c>
      <c r="P2010" s="7">
        <f t="shared" si="267"/>
        <v>44.853658536585364</v>
      </c>
      <c r="Q2010" s="9" t="str">
        <f t="shared" si="263"/>
        <v>technology</v>
      </c>
      <c r="R2010" s="10" t="str">
        <f t="shared" si="264"/>
        <v>hardware</v>
      </c>
      <c r="S2010" s="8">
        <f t="shared" si="265"/>
        <v>40761.396087962959</v>
      </c>
      <c r="T2010" s="8">
        <f t="shared" si="262"/>
        <v>40805.396087962959</v>
      </c>
      <c r="U2010" s="7">
        <f t="shared" si="266"/>
        <v>44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261"/>
        <v>305.15800000000002</v>
      </c>
      <c r="P2011" s="7">
        <f t="shared" si="267"/>
        <v>383.3643216080402</v>
      </c>
      <c r="Q2011" s="9" t="str">
        <f t="shared" si="263"/>
        <v>technology</v>
      </c>
      <c r="R2011" s="10" t="str">
        <f t="shared" si="264"/>
        <v>hardware</v>
      </c>
      <c r="S2011" s="8">
        <f t="shared" si="265"/>
        <v>42661.115081018514</v>
      </c>
      <c r="T2011" s="8">
        <f t="shared" si="262"/>
        <v>42697.156747685185</v>
      </c>
      <c r="U2011" s="7">
        <f t="shared" si="266"/>
        <v>36.041666666671517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261"/>
        <v>320.053</v>
      </c>
      <c r="P2012" s="7">
        <f t="shared" si="267"/>
        <v>55.276856649395505</v>
      </c>
      <c r="Q2012" s="9" t="str">
        <f t="shared" si="263"/>
        <v>technology</v>
      </c>
      <c r="R2012" s="10" t="str">
        <f t="shared" si="264"/>
        <v>hardware</v>
      </c>
      <c r="S2012" s="8">
        <f t="shared" si="265"/>
        <v>42570.788090277776</v>
      </c>
      <c r="T2012" s="8">
        <f t="shared" si="262"/>
        <v>42600.788090277776</v>
      </c>
      <c r="U2012" s="7">
        <f t="shared" si="266"/>
        <v>30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261"/>
        <v>819.56399999999996</v>
      </c>
      <c r="P2013" s="7">
        <f t="shared" si="267"/>
        <v>422.02059732234807</v>
      </c>
      <c r="Q2013" s="9" t="str">
        <f t="shared" si="263"/>
        <v>technology</v>
      </c>
      <c r="R2013" s="10" t="str">
        <f t="shared" si="264"/>
        <v>hardware</v>
      </c>
      <c r="S2013" s="8">
        <f t="shared" si="265"/>
        <v>42347.150150462963</v>
      </c>
      <c r="T2013" s="8">
        <f t="shared" si="262"/>
        <v>42380.749999999993</v>
      </c>
      <c r="U2013" s="7">
        <f t="shared" si="266"/>
        <v>33.599849537029513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261"/>
        <v>234.9</v>
      </c>
      <c r="P2014" s="7">
        <f t="shared" si="267"/>
        <v>64.180327868852459</v>
      </c>
      <c r="Q2014" s="9" t="str">
        <f t="shared" si="263"/>
        <v>technology</v>
      </c>
      <c r="R2014" s="10" t="str">
        <f t="shared" si="264"/>
        <v>hardware</v>
      </c>
      <c r="S2014" s="8">
        <f t="shared" si="265"/>
        <v>42010.613900462959</v>
      </c>
      <c r="T2014" s="8">
        <f t="shared" si="262"/>
        <v>42040.613900462959</v>
      </c>
      <c r="U2014" s="7">
        <f t="shared" si="266"/>
        <v>30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261"/>
        <v>494.91374999999999</v>
      </c>
      <c r="P2015" s="7">
        <f t="shared" si="267"/>
        <v>173.57781674704077</v>
      </c>
      <c r="Q2015" s="9" t="str">
        <f t="shared" si="263"/>
        <v>technology</v>
      </c>
      <c r="R2015" s="10" t="str">
        <f t="shared" si="264"/>
        <v>hardware</v>
      </c>
      <c r="S2015" s="8">
        <f t="shared" si="265"/>
        <v>42499.752476851849</v>
      </c>
      <c r="T2015" s="8">
        <f t="shared" si="262"/>
        <v>42559.752476851849</v>
      </c>
      <c r="U2015" s="7">
        <f t="shared" si="266"/>
        <v>60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261"/>
        <v>7813.7822333333334</v>
      </c>
      <c r="P2016" s="7">
        <f t="shared" si="267"/>
        <v>88.601680840609291</v>
      </c>
      <c r="Q2016" s="9" t="str">
        <f t="shared" si="263"/>
        <v>technology</v>
      </c>
      <c r="R2016" s="10" t="str">
        <f t="shared" si="264"/>
        <v>hardware</v>
      </c>
      <c r="S2016" s="8">
        <f t="shared" si="265"/>
        <v>41324.006238425922</v>
      </c>
      <c r="T2016" s="8">
        <f t="shared" si="262"/>
        <v>41357.964571759258</v>
      </c>
      <c r="U2016" s="7">
        <f t="shared" si="266"/>
        <v>33.958333333335759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261"/>
        <v>113.00013888888888</v>
      </c>
      <c r="P2017" s="7">
        <f t="shared" si="267"/>
        <v>50.222283950617282</v>
      </c>
      <c r="Q2017" s="9" t="str">
        <f t="shared" si="263"/>
        <v>technology</v>
      </c>
      <c r="R2017" s="10" t="str">
        <f t="shared" si="264"/>
        <v>hardware</v>
      </c>
      <c r="S2017" s="8">
        <f t="shared" si="265"/>
        <v>40765.668553240735</v>
      </c>
      <c r="T2017" s="8">
        <f t="shared" si="262"/>
        <v>40795.668553240735</v>
      </c>
      <c r="U2017" s="7">
        <f t="shared" si="266"/>
        <v>30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261"/>
        <v>921.54219999999998</v>
      </c>
      <c r="P2018" s="7">
        <f t="shared" si="267"/>
        <v>192.38876826722338</v>
      </c>
      <c r="Q2018" s="9" t="str">
        <f t="shared" si="263"/>
        <v>technology</v>
      </c>
      <c r="R2018" s="10" t="str">
        <f t="shared" si="264"/>
        <v>hardware</v>
      </c>
      <c r="S2018" s="8">
        <f t="shared" si="265"/>
        <v>41312.672442129631</v>
      </c>
      <c r="T2018" s="8">
        <f t="shared" si="262"/>
        <v>41342.672442129631</v>
      </c>
      <c r="U2018" s="7">
        <f t="shared" si="266"/>
        <v>30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261"/>
        <v>125.1024</v>
      </c>
      <c r="P2019" s="7">
        <f t="shared" si="267"/>
        <v>73.416901408450698</v>
      </c>
      <c r="Q2019" s="9" t="str">
        <f t="shared" si="263"/>
        <v>technology</v>
      </c>
      <c r="R2019" s="10" t="str">
        <f t="shared" si="264"/>
        <v>hardware</v>
      </c>
      <c r="S2019" s="8">
        <f t="shared" si="265"/>
        <v>40960.849016203698</v>
      </c>
      <c r="T2019" s="8">
        <f t="shared" si="262"/>
        <v>40991.958333333328</v>
      </c>
      <c r="U2019" s="7">
        <f t="shared" si="266"/>
        <v>31.109317129630654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261"/>
        <v>102.24343076923077</v>
      </c>
      <c r="P2020" s="7">
        <f t="shared" si="267"/>
        <v>147.68495555555555</v>
      </c>
      <c r="Q2020" s="9" t="str">
        <f t="shared" si="263"/>
        <v>technology</v>
      </c>
      <c r="R2020" s="10" t="str">
        <f t="shared" si="264"/>
        <v>hardware</v>
      </c>
      <c r="S2020" s="8">
        <f t="shared" si="265"/>
        <v>42199.157511574071</v>
      </c>
      <c r="T2020" s="8">
        <f t="shared" si="262"/>
        <v>42229.157511574071</v>
      </c>
      <c r="U2020" s="7">
        <f t="shared" si="266"/>
        <v>30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261"/>
        <v>484.90974999999997</v>
      </c>
      <c r="P2021" s="7">
        <f t="shared" si="267"/>
        <v>108.96848314606741</v>
      </c>
      <c r="Q2021" s="9" t="str">
        <f t="shared" si="263"/>
        <v>technology</v>
      </c>
      <c r="R2021" s="10" t="str">
        <f t="shared" si="264"/>
        <v>hardware</v>
      </c>
      <c r="S2021" s="8">
        <f t="shared" si="265"/>
        <v>42605.500243055554</v>
      </c>
      <c r="T2021" s="8">
        <f t="shared" si="262"/>
        <v>42635.500243055554</v>
      </c>
      <c r="U2021" s="7">
        <f t="shared" si="266"/>
        <v>30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261"/>
        <v>192.33333333333334</v>
      </c>
      <c r="P2022" s="7">
        <f t="shared" si="267"/>
        <v>23.647540983606557</v>
      </c>
      <c r="Q2022" s="9" t="str">
        <f t="shared" si="263"/>
        <v>technology</v>
      </c>
      <c r="R2022" s="10" t="str">
        <f t="shared" si="264"/>
        <v>hardware</v>
      </c>
      <c r="S2022" s="8">
        <f t="shared" si="265"/>
        <v>41736.889166666668</v>
      </c>
      <c r="T2022" s="8">
        <f t="shared" si="262"/>
        <v>41773.75277777778</v>
      </c>
      <c r="U2022" s="7">
        <f t="shared" si="266"/>
        <v>36.863611111111823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261"/>
        <v>281.10000000000002</v>
      </c>
      <c r="P2023" s="7">
        <f t="shared" si="267"/>
        <v>147.94736842105263</v>
      </c>
      <c r="Q2023" s="9" t="str">
        <f t="shared" si="263"/>
        <v>technology</v>
      </c>
      <c r="R2023" s="10" t="str">
        <f t="shared" si="264"/>
        <v>hardware</v>
      </c>
      <c r="S2023" s="8">
        <f t="shared" si="265"/>
        <v>41860.862233796295</v>
      </c>
      <c r="T2023" s="8">
        <f t="shared" si="262"/>
        <v>41905.862233796295</v>
      </c>
      <c r="U2023" s="7">
        <f t="shared" si="266"/>
        <v>45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261"/>
        <v>125.137</v>
      </c>
      <c r="P2024" s="7">
        <f t="shared" si="267"/>
        <v>385.03692307692307</v>
      </c>
      <c r="Q2024" s="9" t="str">
        <f t="shared" si="263"/>
        <v>technology</v>
      </c>
      <c r="R2024" s="10" t="str">
        <f t="shared" si="264"/>
        <v>hardware</v>
      </c>
      <c r="S2024" s="8">
        <f t="shared" si="265"/>
        <v>42502.36078703704</v>
      </c>
      <c r="T2024" s="8">
        <f t="shared" si="262"/>
        <v>42532.36078703704</v>
      </c>
      <c r="U2024" s="7">
        <f t="shared" si="266"/>
        <v>30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261"/>
        <v>161.459</v>
      </c>
      <c r="P2025" s="7">
        <f t="shared" si="267"/>
        <v>457.39093484419266</v>
      </c>
      <c r="Q2025" s="9" t="str">
        <f t="shared" si="263"/>
        <v>technology</v>
      </c>
      <c r="R2025" s="10" t="str">
        <f t="shared" si="264"/>
        <v>hardware</v>
      </c>
      <c r="S2025" s="8">
        <f t="shared" si="265"/>
        <v>42136.212418981479</v>
      </c>
      <c r="T2025" s="8">
        <f t="shared" si="262"/>
        <v>42166.212418981479</v>
      </c>
      <c r="U2025" s="7">
        <f t="shared" si="266"/>
        <v>30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261"/>
        <v>585.35</v>
      </c>
      <c r="P2026" s="7">
        <f t="shared" si="267"/>
        <v>222.99047619047619</v>
      </c>
      <c r="Q2026" s="9" t="str">
        <f t="shared" si="263"/>
        <v>technology</v>
      </c>
      <c r="R2026" s="10" t="str">
        <f t="shared" si="264"/>
        <v>hardware</v>
      </c>
      <c r="S2026" s="8">
        <f t="shared" si="265"/>
        <v>41099.758611111109</v>
      </c>
      <c r="T2026" s="8">
        <f t="shared" si="262"/>
        <v>41133.916666666664</v>
      </c>
      <c r="U2026" s="7">
        <f t="shared" si="266"/>
        <v>34.15805555555562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261"/>
        <v>201.15</v>
      </c>
      <c r="P2027" s="7">
        <f t="shared" si="267"/>
        <v>220.74074074074073</v>
      </c>
      <c r="Q2027" s="9" t="str">
        <f t="shared" si="263"/>
        <v>technology</v>
      </c>
      <c r="R2027" s="10" t="str">
        <f t="shared" si="264"/>
        <v>hardware</v>
      </c>
      <c r="S2027" s="8">
        <f t="shared" si="265"/>
        <v>42135.976226851846</v>
      </c>
      <c r="T2027" s="8">
        <f t="shared" si="262"/>
        <v>42165.976226851846</v>
      </c>
      <c r="U2027" s="7">
        <f t="shared" si="266"/>
        <v>30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261"/>
        <v>133.48307999999997</v>
      </c>
      <c r="P2028" s="7">
        <f t="shared" si="267"/>
        <v>73.503898678414089</v>
      </c>
      <c r="Q2028" s="9" t="str">
        <f t="shared" si="263"/>
        <v>technology</v>
      </c>
      <c r="R2028" s="10" t="str">
        <f t="shared" si="264"/>
        <v>hardware</v>
      </c>
      <c r="S2028" s="8">
        <f t="shared" si="265"/>
        <v>41704.527604166666</v>
      </c>
      <c r="T2028" s="8">
        <f t="shared" si="262"/>
        <v>41749.957638888889</v>
      </c>
      <c r="U2028" s="7">
        <f t="shared" si="266"/>
        <v>45.430034722223354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261"/>
        <v>120.249</v>
      </c>
      <c r="P2029" s="7">
        <f t="shared" si="267"/>
        <v>223.09647495361781</v>
      </c>
      <c r="Q2029" s="9" t="str">
        <f t="shared" si="263"/>
        <v>technology</v>
      </c>
      <c r="R2029" s="10" t="str">
        <f t="shared" si="264"/>
        <v>hardware</v>
      </c>
      <c r="S2029" s="8">
        <f t="shared" si="265"/>
        <v>42048.605543981474</v>
      </c>
      <c r="T2029" s="8">
        <f t="shared" si="262"/>
        <v>42093.563877314817</v>
      </c>
      <c r="U2029" s="7">
        <f t="shared" si="266"/>
        <v>44.958333333343035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261"/>
        <v>126.16666666666667</v>
      </c>
      <c r="P2030" s="7">
        <f t="shared" si="267"/>
        <v>47.911392405063289</v>
      </c>
      <c r="Q2030" s="9" t="str">
        <f t="shared" si="263"/>
        <v>technology</v>
      </c>
      <c r="R2030" s="10" t="str">
        <f t="shared" si="264"/>
        <v>hardware</v>
      </c>
      <c r="S2030" s="8">
        <f t="shared" si="265"/>
        <v>40215.710717592592</v>
      </c>
      <c r="T2030" s="8">
        <f t="shared" si="262"/>
        <v>40252.704861111109</v>
      </c>
      <c r="U2030" s="7">
        <f t="shared" si="266"/>
        <v>36.994143518517376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261"/>
        <v>361.2</v>
      </c>
      <c r="P2031" s="7">
        <f t="shared" si="267"/>
        <v>96.063829787234042</v>
      </c>
      <c r="Q2031" s="9" t="str">
        <f t="shared" si="263"/>
        <v>technology</v>
      </c>
      <c r="R2031" s="10" t="str">
        <f t="shared" si="264"/>
        <v>hardware</v>
      </c>
      <c r="S2031" s="8">
        <f t="shared" si="265"/>
        <v>41847.813437500001</v>
      </c>
      <c r="T2031" s="8">
        <f t="shared" si="262"/>
        <v>41877.813437500001</v>
      </c>
      <c r="U2031" s="7">
        <f t="shared" si="266"/>
        <v>30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261"/>
        <v>226.239013671875</v>
      </c>
      <c r="P2032" s="7">
        <f t="shared" ref="P2032:P2063" si="268">E2032/L2032</f>
        <v>118.6144</v>
      </c>
      <c r="Q2032" s="9" t="str">
        <f t="shared" si="263"/>
        <v>technology</v>
      </c>
      <c r="R2032" s="10" t="str">
        <f t="shared" si="264"/>
        <v>hardware</v>
      </c>
      <c r="S2032" s="8">
        <f t="shared" si="265"/>
        <v>41212.788148148145</v>
      </c>
      <c r="T2032" s="8">
        <f t="shared" si="262"/>
        <v>41242.788148148145</v>
      </c>
      <c r="U2032" s="7">
        <f t="shared" si="266"/>
        <v>30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261"/>
        <v>120.35</v>
      </c>
      <c r="P2033" s="7">
        <f t="shared" si="268"/>
        <v>118.45472440944881</v>
      </c>
      <c r="Q2033" s="9" t="str">
        <f t="shared" si="263"/>
        <v>technology</v>
      </c>
      <c r="R2033" s="10" t="str">
        <f t="shared" si="264"/>
        <v>hardware</v>
      </c>
      <c r="S2033" s="8">
        <f t="shared" si="265"/>
        <v>41975.120983796289</v>
      </c>
      <c r="T2033" s="8">
        <f t="shared" si="262"/>
        <v>42012.833333333336</v>
      </c>
      <c r="U2033" s="7">
        <f t="shared" si="266"/>
        <v>37.712349537046975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261"/>
        <v>304.18799999999999</v>
      </c>
      <c r="P2034" s="7">
        <f t="shared" si="268"/>
        <v>143.21468926553672</v>
      </c>
      <c r="Q2034" s="9" t="str">
        <f t="shared" si="263"/>
        <v>technology</v>
      </c>
      <c r="R2034" s="10" t="str">
        <f t="shared" si="264"/>
        <v>hardware</v>
      </c>
      <c r="S2034" s="8">
        <f t="shared" si="265"/>
        <v>42689.35733796296</v>
      </c>
      <c r="T2034" s="8">
        <f t="shared" si="262"/>
        <v>42718.999999999993</v>
      </c>
      <c r="U2034" s="7">
        <f t="shared" si="266"/>
        <v>29.642662037033006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261"/>
        <v>178.67599999999999</v>
      </c>
      <c r="P2035" s="7">
        <f t="shared" si="268"/>
        <v>282.71518987341773</v>
      </c>
      <c r="Q2035" s="9" t="str">
        <f t="shared" si="263"/>
        <v>technology</v>
      </c>
      <c r="R2035" s="10" t="str">
        <f t="shared" si="264"/>
        <v>hardware</v>
      </c>
      <c r="S2035" s="8">
        <f t="shared" si="265"/>
        <v>41724.874050925922</v>
      </c>
      <c r="T2035" s="8">
        <f t="shared" si="262"/>
        <v>41754.874050925922</v>
      </c>
      <c r="U2035" s="7">
        <f t="shared" si="266"/>
        <v>30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261"/>
        <v>386.81998717948721</v>
      </c>
      <c r="P2036" s="7">
        <f t="shared" si="268"/>
        <v>593.93620078740162</v>
      </c>
      <c r="Q2036" s="9" t="str">
        <f t="shared" si="263"/>
        <v>technology</v>
      </c>
      <c r="R2036" s="10" t="str">
        <f t="shared" si="264"/>
        <v>hardware</v>
      </c>
      <c r="S2036" s="8">
        <f t="shared" si="265"/>
        <v>42075.921678240738</v>
      </c>
      <c r="T2036" s="8">
        <f t="shared" si="262"/>
        <v>42131.081944444442</v>
      </c>
      <c r="U2036" s="7">
        <f t="shared" si="266"/>
        <v>55.160266203703941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261"/>
        <v>211.03642500000001</v>
      </c>
      <c r="P2037" s="7">
        <f t="shared" si="268"/>
        <v>262.15704968944101</v>
      </c>
      <c r="Q2037" s="9" t="str">
        <f t="shared" si="263"/>
        <v>technology</v>
      </c>
      <c r="R2037" s="10" t="str">
        <f t="shared" si="264"/>
        <v>hardware</v>
      </c>
      <c r="S2037" s="8">
        <f t="shared" si="265"/>
        <v>42311.41674768518</v>
      </c>
      <c r="T2037" s="8">
        <f t="shared" si="262"/>
        <v>42356.833333333336</v>
      </c>
      <c r="U2037" s="7">
        <f t="shared" si="266"/>
        <v>45.416585648155888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261"/>
        <v>131.66833333333332</v>
      </c>
      <c r="P2038" s="7">
        <f t="shared" si="268"/>
        <v>46.580778301886795</v>
      </c>
      <c r="Q2038" s="9" t="str">
        <f t="shared" si="263"/>
        <v>technology</v>
      </c>
      <c r="R2038" s="10" t="str">
        <f t="shared" si="264"/>
        <v>hardware</v>
      </c>
      <c r="S2038" s="8">
        <f t="shared" si="265"/>
        <v>41738.656469907401</v>
      </c>
      <c r="T2038" s="8">
        <f t="shared" si="262"/>
        <v>41768.656469907401</v>
      </c>
      <c r="U2038" s="7">
        <f t="shared" si="266"/>
        <v>30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261"/>
        <v>300.47640000000001</v>
      </c>
      <c r="P2039" s="7">
        <f t="shared" si="268"/>
        <v>70.041118881118877</v>
      </c>
      <c r="Q2039" s="9" t="str">
        <f t="shared" si="263"/>
        <v>technology</v>
      </c>
      <c r="R2039" s="10" t="str">
        <f t="shared" si="264"/>
        <v>hardware</v>
      </c>
      <c r="S2039" s="8">
        <f t="shared" si="265"/>
        <v>41578.001770833333</v>
      </c>
      <c r="T2039" s="8">
        <f t="shared" si="262"/>
        <v>41638.043437499997</v>
      </c>
      <c r="U2039" s="7">
        <f t="shared" si="266"/>
        <v>60.041666666664241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261"/>
        <v>420.51249999999999</v>
      </c>
      <c r="P2040" s="7">
        <f t="shared" si="268"/>
        <v>164.90686274509804</v>
      </c>
      <c r="Q2040" s="9" t="str">
        <f t="shared" si="263"/>
        <v>technology</v>
      </c>
      <c r="R2040" s="10" t="str">
        <f t="shared" si="264"/>
        <v>hardware</v>
      </c>
      <c r="S2040" s="8">
        <f t="shared" si="265"/>
        <v>41424.062743055554</v>
      </c>
      <c r="T2040" s="8">
        <f t="shared" si="262"/>
        <v>41456.541666666664</v>
      </c>
      <c r="U2040" s="7">
        <f t="shared" si="266"/>
        <v>32.478923611110076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261"/>
        <v>136.21680000000001</v>
      </c>
      <c r="P2041" s="7">
        <f t="shared" si="268"/>
        <v>449.26385224274406</v>
      </c>
      <c r="Q2041" s="9" t="str">
        <f t="shared" si="263"/>
        <v>technology</v>
      </c>
      <c r="R2041" s="10" t="str">
        <f t="shared" si="264"/>
        <v>hardware</v>
      </c>
      <c r="S2041" s="8">
        <f t="shared" si="265"/>
        <v>42675.23061342592</v>
      </c>
      <c r="T2041" s="8">
        <f t="shared" si="262"/>
        <v>42704.999305555553</v>
      </c>
      <c r="U2041" s="7">
        <f t="shared" si="266"/>
        <v>29.768692129633564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261"/>
        <v>248.17133333333334</v>
      </c>
      <c r="P2042" s="7">
        <f t="shared" si="268"/>
        <v>27.472841328413285</v>
      </c>
      <c r="Q2042" s="9" t="str">
        <f t="shared" si="263"/>
        <v>technology</v>
      </c>
      <c r="R2042" s="10" t="str">
        <f t="shared" si="264"/>
        <v>hardware</v>
      </c>
      <c r="S2042" s="8">
        <f t="shared" si="265"/>
        <v>41578.718784722216</v>
      </c>
      <c r="T2042" s="8">
        <f t="shared" si="262"/>
        <v>41593.760451388887</v>
      </c>
      <c r="U2042" s="7">
        <f t="shared" si="266"/>
        <v>15.041666666671517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261"/>
        <v>181.86315789473684</v>
      </c>
      <c r="P2043" s="7">
        <f t="shared" si="268"/>
        <v>143.97499999999999</v>
      </c>
      <c r="Q2043" s="9" t="str">
        <f t="shared" si="263"/>
        <v>technology</v>
      </c>
      <c r="R2043" s="10" t="str">
        <f t="shared" si="264"/>
        <v>hardware</v>
      </c>
      <c r="S2043" s="8">
        <f t="shared" si="265"/>
        <v>42654.317442129628</v>
      </c>
      <c r="T2043" s="8">
        <f t="shared" si="262"/>
        <v>42684.359108796292</v>
      </c>
      <c r="U2043" s="7">
        <f t="shared" si="266"/>
        <v>30.041666666664241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261"/>
        <v>123.53</v>
      </c>
      <c r="P2044" s="7">
        <f t="shared" si="268"/>
        <v>88.23571428571428</v>
      </c>
      <c r="Q2044" s="9" t="str">
        <f t="shared" si="263"/>
        <v>technology</v>
      </c>
      <c r="R2044" s="10" t="str">
        <f t="shared" si="264"/>
        <v>hardware</v>
      </c>
      <c r="S2044" s="8">
        <f t="shared" si="265"/>
        <v>42331.499699074069</v>
      </c>
      <c r="T2044" s="8">
        <f t="shared" si="262"/>
        <v>42391.499699074069</v>
      </c>
      <c r="U2044" s="7">
        <f t="shared" si="266"/>
        <v>60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261"/>
        <v>506.20938628158842</v>
      </c>
      <c r="P2045" s="7">
        <f t="shared" si="268"/>
        <v>36.326424870466319</v>
      </c>
      <c r="Q2045" s="9" t="str">
        <f t="shared" si="263"/>
        <v>technology</v>
      </c>
      <c r="R2045" s="10" t="str">
        <f t="shared" si="264"/>
        <v>hardware</v>
      </c>
      <c r="S2045" s="8">
        <f t="shared" si="265"/>
        <v>42660.968483796292</v>
      </c>
      <c r="T2045" s="8">
        <f t="shared" si="262"/>
        <v>42714.999305555553</v>
      </c>
      <c r="U2045" s="7">
        <f t="shared" si="266"/>
        <v>54.030821759261016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261"/>
        <v>108.21333333333334</v>
      </c>
      <c r="P2046" s="7">
        <f t="shared" si="268"/>
        <v>90.177777777777777</v>
      </c>
      <c r="Q2046" s="9" t="str">
        <f t="shared" si="263"/>
        <v>technology</v>
      </c>
      <c r="R2046" s="10" t="str">
        <f t="shared" si="264"/>
        <v>hardware</v>
      </c>
      <c r="S2046" s="8">
        <f t="shared" si="265"/>
        <v>42138.475856481477</v>
      </c>
      <c r="T2046" s="8">
        <f t="shared" si="262"/>
        <v>42168.475856481477</v>
      </c>
      <c r="U2046" s="7">
        <f t="shared" si="266"/>
        <v>30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261"/>
        <v>819.18387755102037</v>
      </c>
      <c r="P2047" s="7">
        <f t="shared" si="268"/>
        <v>152.62361216730039</v>
      </c>
      <c r="Q2047" s="9" t="str">
        <f t="shared" si="263"/>
        <v>technology</v>
      </c>
      <c r="R2047" s="10" t="str">
        <f t="shared" si="264"/>
        <v>hardware</v>
      </c>
      <c r="S2047" s="8">
        <f t="shared" si="265"/>
        <v>41068.880173611113</v>
      </c>
      <c r="T2047" s="8">
        <f t="shared" si="262"/>
        <v>41098.880173611113</v>
      </c>
      <c r="U2047" s="7">
        <f t="shared" si="266"/>
        <v>30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261"/>
        <v>121.1</v>
      </c>
      <c r="P2048" s="7">
        <f t="shared" si="268"/>
        <v>55.806451612903224</v>
      </c>
      <c r="Q2048" s="9" t="str">
        <f t="shared" si="263"/>
        <v>technology</v>
      </c>
      <c r="R2048" s="10" t="str">
        <f t="shared" si="264"/>
        <v>hardware</v>
      </c>
      <c r="S2048" s="8">
        <f t="shared" si="265"/>
        <v>41386.963472222218</v>
      </c>
      <c r="T2048" s="8">
        <f t="shared" si="262"/>
        <v>41416.963472222218</v>
      </c>
      <c r="U2048" s="7">
        <f t="shared" si="266"/>
        <v>30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261"/>
        <v>102.99897959183673</v>
      </c>
      <c r="P2049" s="7">
        <f t="shared" si="268"/>
        <v>227.85327313769753</v>
      </c>
      <c r="Q2049" s="9" t="str">
        <f t="shared" si="263"/>
        <v>technology</v>
      </c>
      <c r="R2049" s="10" t="str">
        <f t="shared" si="264"/>
        <v>hardware</v>
      </c>
      <c r="S2049" s="8">
        <f t="shared" si="265"/>
        <v>42081.695254629631</v>
      </c>
      <c r="T2049" s="8">
        <f t="shared" si="262"/>
        <v>42110.791666666664</v>
      </c>
      <c r="U2049" s="7">
        <f t="shared" si="266"/>
        <v>29.096412037033588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269">E2050*100/D2050</f>
        <v>148.33229411764705</v>
      </c>
      <c r="P2050" s="7">
        <f t="shared" si="268"/>
        <v>91.82989803350327</v>
      </c>
      <c r="Q2050" s="9" t="str">
        <f t="shared" si="263"/>
        <v>technology</v>
      </c>
      <c r="R2050" s="10" t="str">
        <f t="shared" si="264"/>
        <v>hardware</v>
      </c>
      <c r="S2050" s="8">
        <f t="shared" si="265"/>
        <v>41387.443182870367</v>
      </c>
      <c r="T2050" s="8">
        <f t="shared" ref="T2050:T2113" si="270">(I2050/86400)+25569+(-5/24)</f>
        <v>41417.443182870367</v>
      </c>
      <c r="U2050" s="7">
        <f t="shared" si="266"/>
        <v>30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269"/>
        <v>120.19070000000001</v>
      </c>
      <c r="P2051" s="7">
        <f t="shared" si="268"/>
        <v>80.991037735849048</v>
      </c>
      <c r="Q2051" s="9" t="str">
        <f t="shared" ref="Q2051:Q2114" si="271">LEFT(N2051, SEARCH("/",N2051,1)-1)</f>
        <v>technology</v>
      </c>
      <c r="R2051" s="10" t="str">
        <f t="shared" ref="R2051:R2114" si="272">RIGHT(N2051,LEN(N2051)-FIND("/",N2051))</f>
        <v>hardware</v>
      </c>
      <c r="S2051" s="8">
        <f t="shared" ref="S2051:S2114" si="273">(J2051/86400)+25569+(-5/24)</f>
        <v>41575.319016203699</v>
      </c>
      <c r="T2051" s="8">
        <f t="shared" si="270"/>
        <v>41610.749305555553</v>
      </c>
      <c r="U2051" s="7">
        <f t="shared" ref="U2051:U2114" si="274">T2051-S2051</f>
        <v>35.430289351854299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269"/>
        <v>473.27</v>
      </c>
      <c r="P2052" s="7">
        <f t="shared" si="268"/>
        <v>278.39411764705881</v>
      </c>
      <c r="Q2052" s="9" t="str">
        <f t="shared" si="271"/>
        <v>technology</v>
      </c>
      <c r="R2052" s="10" t="str">
        <f t="shared" si="272"/>
        <v>hardware</v>
      </c>
      <c r="S2052" s="8">
        <f t="shared" si="273"/>
        <v>42114.863171296289</v>
      </c>
      <c r="T2052" s="8">
        <f t="shared" si="270"/>
        <v>42154.863171296289</v>
      </c>
      <c r="U2052" s="7">
        <f t="shared" si="274"/>
        <v>40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269"/>
        <v>130.36250000000001</v>
      </c>
      <c r="P2053" s="7">
        <f t="shared" si="268"/>
        <v>43.095041322314053</v>
      </c>
      <c r="Q2053" s="9" t="str">
        <f t="shared" si="271"/>
        <v>technology</v>
      </c>
      <c r="R2053" s="10" t="str">
        <f t="shared" si="272"/>
        <v>hardware</v>
      </c>
      <c r="S2053" s="8">
        <f t="shared" si="273"/>
        <v>41603.814085648148</v>
      </c>
      <c r="T2053" s="8">
        <f t="shared" si="270"/>
        <v>41633.814085648148</v>
      </c>
      <c r="U2053" s="7">
        <f t="shared" si="274"/>
        <v>30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269"/>
        <v>353.048</v>
      </c>
      <c r="P2054" s="7">
        <f t="shared" si="268"/>
        <v>326.29205175600737</v>
      </c>
      <c r="Q2054" s="9" t="str">
        <f t="shared" si="271"/>
        <v>technology</v>
      </c>
      <c r="R2054" s="10" t="str">
        <f t="shared" si="272"/>
        <v>hardware</v>
      </c>
      <c r="S2054" s="8">
        <f t="shared" si="273"/>
        <v>42374.875613425924</v>
      </c>
      <c r="T2054" s="8">
        <f t="shared" si="270"/>
        <v>42419.875613425924</v>
      </c>
      <c r="U2054" s="7">
        <f t="shared" si="274"/>
        <v>45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269"/>
        <v>101.02</v>
      </c>
      <c r="P2055" s="7">
        <f t="shared" si="268"/>
        <v>41.743801652892564</v>
      </c>
      <c r="Q2055" s="9" t="str">
        <f t="shared" si="271"/>
        <v>technology</v>
      </c>
      <c r="R2055" s="10" t="str">
        <f t="shared" si="272"/>
        <v>hardware</v>
      </c>
      <c r="S2055" s="8">
        <f t="shared" si="273"/>
        <v>42303.409155092588</v>
      </c>
      <c r="T2055" s="8">
        <f t="shared" si="270"/>
        <v>42333.450821759259</v>
      </c>
      <c r="U2055" s="7">
        <f t="shared" si="274"/>
        <v>30.041666666671517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269"/>
        <v>113.59142857142857</v>
      </c>
      <c r="P2056" s="7">
        <f t="shared" si="268"/>
        <v>64.020933977455712</v>
      </c>
      <c r="Q2056" s="9" t="str">
        <f t="shared" si="271"/>
        <v>technology</v>
      </c>
      <c r="R2056" s="10" t="str">
        <f t="shared" si="272"/>
        <v>hardware</v>
      </c>
      <c r="S2056" s="8">
        <f t="shared" si="273"/>
        <v>41731.312615740739</v>
      </c>
      <c r="T2056" s="8">
        <f t="shared" si="270"/>
        <v>41761.312615740739</v>
      </c>
      <c r="U2056" s="7">
        <f t="shared" si="274"/>
        <v>30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269"/>
        <v>167.41666666666666</v>
      </c>
      <c r="P2057" s="7">
        <f t="shared" si="268"/>
        <v>99.455445544554451</v>
      </c>
      <c r="Q2057" s="9" t="str">
        <f t="shared" si="271"/>
        <v>technology</v>
      </c>
      <c r="R2057" s="10" t="str">
        <f t="shared" si="272"/>
        <v>hardware</v>
      </c>
      <c r="S2057" s="8">
        <f t="shared" si="273"/>
        <v>41946.465775462959</v>
      </c>
      <c r="T2057" s="8">
        <f t="shared" si="270"/>
        <v>41975.958333333336</v>
      </c>
      <c r="U2057" s="7">
        <f t="shared" si="274"/>
        <v>29.492557870376913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269"/>
        <v>153.452</v>
      </c>
      <c r="P2058" s="7">
        <f t="shared" si="268"/>
        <v>138.49458483754512</v>
      </c>
      <c r="Q2058" s="9" t="str">
        <f t="shared" si="271"/>
        <v>technology</v>
      </c>
      <c r="R2058" s="10" t="str">
        <f t="shared" si="272"/>
        <v>hardware</v>
      </c>
      <c r="S2058" s="8">
        <f t="shared" si="273"/>
        <v>41351.552569444444</v>
      </c>
      <c r="T2058" s="8">
        <f t="shared" si="270"/>
        <v>41381.552569444444</v>
      </c>
      <c r="U2058" s="7">
        <f t="shared" si="274"/>
        <v>30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269"/>
        <v>202.23220000000001</v>
      </c>
      <c r="P2059" s="7">
        <f t="shared" si="268"/>
        <v>45.547792792792798</v>
      </c>
      <c r="Q2059" s="9" t="str">
        <f t="shared" si="271"/>
        <v>technology</v>
      </c>
      <c r="R2059" s="10" t="str">
        <f t="shared" si="272"/>
        <v>hardware</v>
      </c>
      <c r="S2059" s="8">
        <f t="shared" si="273"/>
        <v>42396.286249999997</v>
      </c>
      <c r="T2059" s="8">
        <f t="shared" si="270"/>
        <v>42426.286249999997</v>
      </c>
      <c r="U2059" s="7">
        <f t="shared" si="274"/>
        <v>30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269"/>
        <v>168.28125</v>
      </c>
      <c r="P2060" s="7">
        <f t="shared" si="268"/>
        <v>10.507317073170732</v>
      </c>
      <c r="Q2060" s="9" t="str">
        <f t="shared" si="271"/>
        <v>technology</v>
      </c>
      <c r="R2060" s="10" t="str">
        <f t="shared" si="272"/>
        <v>hardware</v>
      </c>
      <c r="S2060" s="8">
        <f t="shared" si="273"/>
        <v>42026.16238425926</v>
      </c>
      <c r="T2060" s="8">
        <f t="shared" si="270"/>
        <v>42065.624999999993</v>
      </c>
      <c r="U2060" s="7">
        <f t="shared" si="274"/>
        <v>39.462615740732872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269"/>
        <v>143.45666666666668</v>
      </c>
      <c r="P2061" s="7">
        <f t="shared" si="268"/>
        <v>114.76533333333333</v>
      </c>
      <c r="Q2061" s="9" t="str">
        <f t="shared" si="271"/>
        <v>technology</v>
      </c>
      <c r="R2061" s="10" t="str">
        <f t="shared" si="272"/>
        <v>hardware</v>
      </c>
      <c r="S2061" s="8">
        <f t="shared" si="273"/>
        <v>42361.394143518519</v>
      </c>
      <c r="T2061" s="8">
        <f t="shared" si="270"/>
        <v>42400.707638888889</v>
      </c>
      <c r="U2061" s="7">
        <f t="shared" si="274"/>
        <v>39.313495370370219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269"/>
        <v>196.4</v>
      </c>
      <c r="P2062" s="7">
        <f t="shared" si="268"/>
        <v>35.997067448680355</v>
      </c>
      <c r="Q2062" s="9" t="str">
        <f t="shared" si="271"/>
        <v>technology</v>
      </c>
      <c r="R2062" s="10" t="str">
        <f t="shared" si="272"/>
        <v>hardware</v>
      </c>
      <c r="S2062" s="8">
        <f t="shared" si="273"/>
        <v>41783.434606481482</v>
      </c>
      <c r="T2062" s="8">
        <f t="shared" si="270"/>
        <v>41843.434606481482</v>
      </c>
      <c r="U2062" s="7">
        <f t="shared" si="274"/>
        <v>60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269"/>
        <v>107.92</v>
      </c>
      <c r="P2063" s="7">
        <f t="shared" si="268"/>
        <v>154.17142857142858</v>
      </c>
      <c r="Q2063" s="9" t="str">
        <f t="shared" si="271"/>
        <v>technology</v>
      </c>
      <c r="R2063" s="10" t="str">
        <f t="shared" si="272"/>
        <v>hardware</v>
      </c>
      <c r="S2063" s="8">
        <f t="shared" si="273"/>
        <v>42705.556180555555</v>
      </c>
      <c r="T2063" s="8">
        <f t="shared" si="270"/>
        <v>42735.556180555555</v>
      </c>
      <c r="U2063" s="7">
        <f t="shared" si="274"/>
        <v>30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269"/>
        <v>114.977</v>
      </c>
      <c r="P2064" s="7">
        <f t="shared" ref="P2064:P2095" si="275">E2064/L2064</f>
        <v>566.38916256157631</v>
      </c>
      <c r="Q2064" s="9" t="str">
        <f t="shared" si="271"/>
        <v>technology</v>
      </c>
      <c r="R2064" s="10" t="str">
        <f t="shared" si="272"/>
        <v>hardware</v>
      </c>
      <c r="S2064" s="8">
        <f t="shared" si="273"/>
        <v>42423.174745370365</v>
      </c>
      <c r="T2064" s="8">
        <f t="shared" si="270"/>
        <v>42453.1330787037</v>
      </c>
      <c r="U2064" s="7">
        <f t="shared" si="274"/>
        <v>29.958333333335759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269"/>
        <v>148.05000000000001</v>
      </c>
      <c r="P2065" s="7">
        <f t="shared" si="275"/>
        <v>120.85714285714286</v>
      </c>
      <c r="Q2065" s="9" t="str">
        <f t="shared" si="271"/>
        <v>technology</v>
      </c>
      <c r="R2065" s="10" t="str">
        <f t="shared" si="272"/>
        <v>hardware</v>
      </c>
      <c r="S2065" s="8">
        <f t="shared" si="273"/>
        <v>42472.524317129624</v>
      </c>
      <c r="T2065" s="8">
        <f t="shared" si="270"/>
        <v>42505.524317129624</v>
      </c>
      <c r="U2065" s="7">
        <f t="shared" si="274"/>
        <v>33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269"/>
        <v>191.16676082790633</v>
      </c>
      <c r="P2066" s="7">
        <f t="shared" si="275"/>
        <v>86.163845492085343</v>
      </c>
      <c r="Q2066" s="9" t="str">
        <f t="shared" si="271"/>
        <v>technology</v>
      </c>
      <c r="R2066" s="10" t="str">
        <f t="shared" si="272"/>
        <v>hardware</v>
      </c>
      <c r="S2066" s="8">
        <f t="shared" si="273"/>
        <v>41389.1565162037</v>
      </c>
      <c r="T2066" s="8">
        <f t="shared" si="270"/>
        <v>41425.291666666664</v>
      </c>
      <c r="U2066" s="7">
        <f t="shared" si="274"/>
        <v>36.135150462963793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269"/>
        <v>199.215125</v>
      </c>
      <c r="P2067" s="7">
        <f t="shared" si="275"/>
        <v>51.212114395886893</v>
      </c>
      <c r="Q2067" s="9" t="str">
        <f t="shared" si="271"/>
        <v>technology</v>
      </c>
      <c r="R2067" s="10" t="str">
        <f t="shared" si="272"/>
        <v>hardware</v>
      </c>
      <c r="S2067" s="8">
        <f t="shared" si="273"/>
        <v>41603.125335648147</v>
      </c>
      <c r="T2067" s="8">
        <f t="shared" si="270"/>
        <v>41633.125335648147</v>
      </c>
      <c r="U2067" s="7">
        <f t="shared" si="274"/>
        <v>30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269"/>
        <v>218.6</v>
      </c>
      <c r="P2068" s="7">
        <f t="shared" si="275"/>
        <v>67.261538461538464</v>
      </c>
      <c r="Q2068" s="9" t="str">
        <f t="shared" si="271"/>
        <v>technology</v>
      </c>
      <c r="R2068" s="10" t="str">
        <f t="shared" si="272"/>
        <v>hardware</v>
      </c>
      <c r="S2068" s="8">
        <f t="shared" si="273"/>
        <v>41844.563460648147</v>
      </c>
      <c r="T2068" s="8">
        <f t="shared" si="270"/>
        <v>41874.563460648147</v>
      </c>
      <c r="U2068" s="7">
        <f t="shared" si="274"/>
        <v>30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269"/>
        <v>126.86868686868686</v>
      </c>
      <c r="P2069" s="7">
        <f t="shared" si="275"/>
        <v>62.8</v>
      </c>
      <c r="Q2069" s="9" t="str">
        <f t="shared" si="271"/>
        <v>technology</v>
      </c>
      <c r="R2069" s="10" t="str">
        <f t="shared" si="272"/>
        <v>hardware</v>
      </c>
      <c r="S2069" s="8">
        <f t="shared" si="273"/>
        <v>42115.645555555551</v>
      </c>
      <c r="T2069" s="8">
        <f t="shared" si="270"/>
        <v>42148.645555555551</v>
      </c>
      <c r="U2069" s="7">
        <f t="shared" si="274"/>
        <v>33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269"/>
        <v>105.22387999999999</v>
      </c>
      <c r="P2070" s="7">
        <f t="shared" si="275"/>
        <v>346.13118421052633</v>
      </c>
      <c r="Q2070" s="9" t="str">
        <f t="shared" si="271"/>
        <v>technology</v>
      </c>
      <c r="R2070" s="10" t="str">
        <f t="shared" si="272"/>
        <v>hardware</v>
      </c>
      <c r="S2070" s="8">
        <f t="shared" si="273"/>
        <v>42633.633275462962</v>
      </c>
      <c r="T2070" s="8">
        <f t="shared" si="270"/>
        <v>42663.633275462962</v>
      </c>
      <c r="U2070" s="7">
        <f t="shared" si="274"/>
        <v>30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269"/>
        <v>128.40665999999999</v>
      </c>
      <c r="P2071" s="7">
        <f t="shared" si="275"/>
        <v>244.11912547528519</v>
      </c>
      <c r="Q2071" s="9" t="str">
        <f t="shared" si="271"/>
        <v>technology</v>
      </c>
      <c r="R2071" s="10" t="str">
        <f t="shared" si="272"/>
        <v>hardware</v>
      </c>
      <c r="S2071" s="8">
        <f t="shared" si="273"/>
        <v>42340.763784722221</v>
      </c>
      <c r="T2071" s="8">
        <f t="shared" si="270"/>
        <v>42371.763784722221</v>
      </c>
      <c r="U2071" s="7">
        <f t="shared" si="274"/>
        <v>31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269"/>
        <v>317.3272</v>
      </c>
      <c r="P2072" s="7">
        <f t="shared" si="275"/>
        <v>259.25424836601309</v>
      </c>
      <c r="Q2072" s="9" t="str">
        <f t="shared" si="271"/>
        <v>technology</v>
      </c>
      <c r="R2072" s="10" t="str">
        <f t="shared" si="272"/>
        <v>hardware</v>
      </c>
      <c r="S2072" s="8">
        <f t="shared" si="273"/>
        <v>42519.448182870365</v>
      </c>
      <c r="T2072" s="8">
        <f t="shared" si="270"/>
        <v>42549.448182870365</v>
      </c>
      <c r="U2072" s="7">
        <f t="shared" si="274"/>
        <v>30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269"/>
        <v>280.73</v>
      </c>
      <c r="P2073" s="7">
        <f t="shared" si="275"/>
        <v>201.96402877697841</v>
      </c>
      <c r="Q2073" s="9" t="str">
        <f t="shared" si="271"/>
        <v>technology</v>
      </c>
      <c r="R2073" s="10" t="str">
        <f t="shared" si="272"/>
        <v>hardware</v>
      </c>
      <c r="S2073" s="8">
        <f t="shared" si="273"/>
        <v>42600.070416666662</v>
      </c>
      <c r="T2073" s="8">
        <f t="shared" si="270"/>
        <v>42645.070416666662</v>
      </c>
      <c r="U2073" s="7">
        <f t="shared" si="274"/>
        <v>45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269"/>
        <v>110.73146853146854</v>
      </c>
      <c r="P2074" s="7">
        <f t="shared" si="275"/>
        <v>226.20857142857142</v>
      </c>
      <c r="Q2074" s="9" t="str">
        <f t="shared" si="271"/>
        <v>technology</v>
      </c>
      <c r="R2074" s="10" t="str">
        <f t="shared" si="272"/>
        <v>hardware</v>
      </c>
      <c r="S2074" s="8">
        <f t="shared" si="273"/>
        <v>42467.373055555552</v>
      </c>
      <c r="T2074" s="8">
        <f t="shared" si="270"/>
        <v>42497.373055555552</v>
      </c>
      <c r="U2074" s="7">
        <f t="shared" si="274"/>
        <v>30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269"/>
        <v>152.60429999999999</v>
      </c>
      <c r="P2075" s="7">
        <f t="shared" si="275"/>
        <v>324.69</v>
      </c>
      <c r="Q2075" s="9" t="str">
        <f t="shared" si="271"/>
        <v>technology</v>
      </c>
      <c r="R2075" s="10" t="str">
        <f t="shared" si="272"/>
        <v>hardware</v>
      </c>
      <c r="S2075" s="8">
        <f t="shared" si="273"/>
        <v>42087.459699074076</v>
      </c>
      <c r="T2075" s="8">
        <f t="shared" si="270"/>
        <v>42132.459699074076</v>
      </c>
      <c r="U2075" s="7">
        <f t="shared" si="274"/>
        <v>45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269"/>
        <v>102.5</v>
      </c>
      <c r="P2076" s="7">
        <f t="shared" si="275"/>
        <v>205</v>
      </c>
      <c r="Q2076" s="9" t="str">
        <f t="shared" si="271"/>
        <v>technology</v>
      </c>
      <c r="R2076" s="10" t="str">
        <f t="shared" si="272"/>
        <v>hardware</v>
      </c>
      <c r="S2076" s="8">
        <f t="shared" si="273"/>
        <v>42466.617847222216</v>
      </c>
      <c r="T2076" s="8">
        <f t="shared" si="270"/>
        <v>42496.617847222216</v>
      </c>
      <c r="U2076" s="7">
        <f t="shared" si="274"/>
        <v>30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269"/>
        <v>1678.3738373837384</v>
      </c>
      <c r="P2077" s="7">
        <f t="shared" si="275"/>
        <v>20.465926829268295</v>
      </c>
      <c r="Q2077" s="9" t="str">
        <f t="shared" si="271"/>
        <v>technology</v>
      </c>
      <c r="R2077" s="10" t="str">
        <f t="shared" si="272"/>
        <v>hardware</v>
      </c>
      <c r="S2077" s="8">
        <f t="shared" si="273"/>
        <v>41450.473240740735</v>
      </c>
      <c r="T2077" s="8">
        <f t="shared" si="270"/>
        <v>41480.473240740735</v>
      </c>
      <c r="U2077" s="7">
        <f t="shared" si="274"/>
        <v>30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269"/>
        <v>543.349156424581</v>
      </c>
      <c r="P2078" s="7">
        <f t="shared" si="275"/>
        <v>116.35303146309367</v>
      </c>
      <c r="Q2078" s="9" t="str">
        <f t="shared" si="271"/>
        <v>technology</v>
      </c>
      <c r="R2078" s="10" t="str">
        <f t="shared" si="272"/>
        <v>hardware</v>
      </c>
      <c r="S2078" s="8">
        <f t="shared" si="273"/>
        <v>41803.672326388885</v>
      </c>
      <c r="T2078" s="8">
        <f t="shared" si="270"/>
        <v>41843.672326388885</v>
      </c>
      <c r="U2078" s="7">
        <f t="shared" si="274"/>
        <v>40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269"/>
        <v>115.508</v>
      </c>
      <c r="P2079" s="7">
        <f t="shared" si="275"/>
        <v>307.20212765957444</v>
      </c>
      <c r="Q2079" s="9" t="str">
        <f t="shared" si="271"/>
        <v>technology</v>
      </c>
      <c r="R2079" s="10" t="str">
        <f t="shared" si="272"/>
        <v>hardware</v>
      </c>
      <c r="S2079" s="8">
        <f t="shared" si="273"/>
        <v>42102.83421296296</v>
      </c>
      <c r="T2079" s="8">
        <f t="shared" si="270"/>
        <v>42160.666666666664</v>
      </c>
      <c r="U2079" s="7">
        <f t="shared" si="274"/>
        <v>57.832453703704232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269"/>
        <v>131.20500000000001</v>
      </c>
      <c r="P2080" s="7">
        <f t="shared" si="275"/>
        <v>546.6875</v>
      </c>
      <c r="Q2080" s="9" t="str">
        <f t="shared" si="271"/>
        <v>technology</v>
      </c>
      <c r="R2080" s="10" t="str">
        <f t="shared" si="272"/>
        <v>hardware</v>
      </c>
      <c r="S2080" s="8">
        <f t="shared" si="273"/>
        <v>42692.563159722216</v>
      </c>
      <c r="T2080" s="8">
        <f t="shared" si="270"/>
        <v>42722.563159722216</v>
      </c>
      <c r="U2080" s="7">
        <f t="shared" si="274"/>
        <v>30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269"/>
        <v>288.17</v>
      </c>
      <c r="P2081" s="7">
        <f t="shared" si="275"/>
        <v>47.474464579901152</v>
      </c>
      <c r="Q2081" s="9" t="str">
        <f t="shared" si="271"/>
        <v>technology</v>
      </c>
      <c r="R2081" s="10" t="str">
        <f t="shared" si="272"/>
        <v>hardware</v>
      </c>
      <c r="S2081" s="8">
        <f t="shared" si="273"/>
        <v>42150.502233796295</v>
      </c>
      <c r="T2081" s="8">
        <f t="shared" si="270"/>
        <v>42180.583333333336</v>
      </c>
      <c r="U2081" s="7">
        <f t="shared" si="274"/>
        <v>30.081099537041155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269"/>
        <v>507.8</v>
      </c>
      <c r="P2082" s="7">
        <f t="shared" si="275"/>
        <v>101.56</v>
      </c>
      <c r="Q2082" s="9" t="str">
        <f t="shared" si="271"/>
        <v>technology</v>
      </c>
      <c r="R2082" s="10" t="str">
        <f t="shared" si="272"/>
        <v>hardware</v>
      </c>
      <c r="S2082" s="8">
        <f t="shared" si="273"/>
        <v>42289.748842592591</v>
      </c>
      <c r="T2082" s="8">
        <f t="shared" si="270"/>
        <v>42319.790509259255</v>
      </c>
      <c r="U2082" s="7">
        <f t="shared" si="274"/>
        <v>30.041666666664241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269"/>
        <v>114.57142857142857</v>
      </c>
      <c r="P2083" s="7">
        <f t="shared" si="275"/>
        <v>72.909090909090907</v>
      </c>
      <c r="Q2083" s="9" t="str">
        <f t="shared" si="271"/>
        <v>music</v>
      </c>
      <c r="R2083" s="10" t="str">
        <f t="shared" si="272"/>
        <v>indie rock</v>
      </c>
      <c r="S2083" s="8">
        <f t="shared" si="273"/>
        <v>41003.948553240734</v>
      </c>
      <c r="T2083" s="8">
        <f t="shared" si="270"/>
        <v>41044.999305555553</v>
      </c>
      <c r="U2083" s="7">
        <f t="shared" si="274"/>
        <v>41.050752314818965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269"/>
        <v>110.73333333333333</v>
      </c>
      <c r="P2084" s="7">
        <f t="shared" si="275"/>
        <v>43.710526315789473</v>
      </c>
      <c r="Q2084" s="9" t="str">
        <f t="shared" si="271"/>
        <v>music</v>
      </c>
      <c r="R2084" s="10" t="str">
        <f t="shared" si="272"/>
        <v>indie rock</v>
      </c>
      <c r="S2084" s="8">
        <f t="shared" si="273"/>
        <v>40810.911990740737</v>
      </c>
      <c r="T2084" s="8">
        <f t="shared" si="270"/>
        <v>40870.953657407408</v>
      </c>
      <c r="U2084" s="7">
        <f t="shared" si="274"/>
        <v>60.041666666671517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269"/>
        <v>113.33333333333333</v>
      </c>
      <c r="P2085" s="7">
        <f t="shared" si="275"/>
        <v>34</v>
      </c>
      <c r="Q2085" s="9" t="str">
        <f t="shared" si="271"/>
        <v>music</v>
      </c>
      <c r="R2085" s="10" t="str">
        <f t="shared" si="272"/>
        <v>indie rock</v>
      </c>
      <c r="S2085" s="8">
        <f t="shared" si="273"/>
        <v>41034.513831018514</v>
      </c>
      <c r="T2085" s="8">
        <f t="shared" si="270"/>
        <v>41064.513831018514</v>
      </c>
      <c r="U2085" s="7">
        <f t="shared" si="274"/>
        <v>30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269"/>
        <v>108.33333333333333</v>
      </c>
      <c r="P2086" s="7">
        <f t="shared" si="275"/>
        <v>70.652173913043484</v>
      </c>
      <c r="Q2086" s="9" t="str">
        <f t="shared" si="271"/>
        <v>music</v>
      </c>
      <c r="R2086" s="10" t="str">
        <f t="shared" si="272"/>
        <v>indie rock</v>
      </c>
      <c r="S2086" s="8">
        <f t="shared" si="273"/>
        <v>41731.624791666662</v>
      </c>
      <c r="T2086" s="8">
        <f t="shared" si="270"/>
        <v>41763.082638888889</v>
      </c>
      <c r="U2086" s="7">
        <f t="shared" si="274"/>
        <v>31.457847222227429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269"/>
        <v>123.53333333333333</v>
      </c>
      <c r="P2087" s="7">
        <f t="shared" si="275"/>
        <v>89.301204819277103</v>
      </c>
      <c r="Q2087" s="9" t="str">
        <f t="shared" si="271"/>
        <v>music</v>
      </c>
      <c r="R2087" s="10" t="str">
        <f t="shared" si="272"/>
        <v>indie rock</v>
      </c>
      <c r="S2087" s="8">
        <f t="shared" si="273"/>
        <v>41075.627164351848</v>
      </c>
      <c r="T2087" s="8">
        <f t="shared" si="270"/>
        <v>41105.627164351848</v>
      </c>
      <c r="U2087" s="7">
        <f t="shared" si="274"/>
        <v>30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269"/>
        <v>100.7</v>
      </c>
      <c r="P2088" s="7">
        <f t="shared" si="275"/>
        <v>115.08571428571429</v>
      </c>
      <c r="Q2088" s="9" t="str">
        <f t="shared" si="271"/>
        <v>music</v>
      </c>
      <c r="R2088" s="10" t="str">
        <f t="shared" si="272"/>
        <v>indie rock</v>
      </c>
      <c r="S2088" s="8">
        <f t="shared" si="273"/>
        <v>40860.462175925924</v>
      </c>
      <c r="T2088" s="8">
        <f t="shared" si="270"/>
        <v>40890.999305555553</v>
      </c>
      <c r="U2088" s="7">
        <f t="shared" si="274"/>
        <v>30.537129629628907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269"/>
        <v>103.53333333333333</v>
      </c>
      <c r="P2089" s="7">
        <f t="shared" si="275"/>
        <v>62.12</v>
      </c>
      <c r="Q2089" s="9" t="str">
        <f t="shared" si="271"/>
        <v>music</v>
      </c>
      <c r="R2089" s="10" t="str">
        <f t="shared" si="272"/>
        <v>indie rock</v>
      </c>
      <c r="S2089" s="8">
        <f t="shared" si="273"/>
        <v>40763.996041666665</v>
      </c>
      <c r="T2089" s="8">
        <f t="shared" si="270"/>
        <v>40793.996041666665</v>
      </c>
      <c r="U2089" s="7">
        <f t="shared" si="274"/>
        <v>30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269"/>
        <v>115.51066666666667</v>
      </c>
      <c r="P2090" s="7">
        <f t="shared" si="275"/>
        <v>46.204266666666669</v>
      </c>
      <c r="Q2090" s="9" t="str">
        <f t="shared" si="271"/>
        <v>music</v>
      </c>
      <c r="R2090" s="10" t="str">
        <f t="shared" si="272"/>
        <v>indie rock</v>
      </c>
      <c r="S2090" s="8">
        <f t="shared" si="273"/>
        <v>40395.506388888891</v>
      </c>
      <c r="T2090" s="8">
        <f t="shared" si="270"/>
        <v>40431.957638888889</v>
      </c>
      <c r="U2090" s="7">
        <f t="shared" si="274"/>
        <v>36.451249999998254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269"/>
        <v>120.4004</v>
      </c>
      <c r="P2091" s="7">
        <f t="shared" si="275"/>
        <v>48.54854838709678</v>
      </c>
      <c r="Q2091" s="9" t="str">
        <f t="shared" si="271"/>
        <v>music</v>
      </c>
      <c r="R2091" s="10" t="str">
        <f t="shared" si="272"/>
        <v>indie rock</v>
      </c>
      <c r="S2091" s="8">
        <f t="shared" si="273"/>
        <v>41452.867986111109</v>
      </c>
      <c r="T2091" s="8">
        <f t="shared" si="270"/>
        <v>41487.867986111109</v>
      </c>
      <c r="U2091" s="7">
        <f t="shared" si="274"/>
        <v>35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269"/>
        <v>115.040375</v>
      </c>
      <c r="P2092" s="7">
        <f t="shared" si="275"/>
        <v>57.520187499999999</v>
      </c>
      <c r="Q2092" s="9" t="str">
        <f t="shared" si="271"/>
        <v>music</v>
      </c>
      <c r="R2092" s="10" t="str">
        <f t="shared" si="272"/>
        <v>indie rock</v>
      </c>
      <c r="S2092" s="8">
        <f t="shared" si="273"/>
        <v>41299.173090277771</v>
      </c>
      <c r="T2092" s="8">
        <f t="shared" si="270"/>
        <v>41329.173090277771</v>
      </c>
      <c r="U2092" s="7">
        <f t="shared" si="274"/>
        <v>30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269"/>
        <v>120.46777777777778</v>
      </c>
      <c r="P2093" s="7">
        <f t="shared" si="275"/>
        <v>88.147154471544724</v>
      </c>
      <c r="Q2093" s="9" t="str">
        <f t="shared" si="271"/>
        <v>music</v>
      </c>
      <c r="R2093" s="10" t="str">
        <f t="shared" si="272"/>
        <v>indie rock</v>
      </c>
      <c r="S2093" s="8">
        <f t="shared" si="273"/>
        <v>40555.114328703705</v>
      </c>
      <c r="T2093" s="8">
        <f t="shared" si="270"/>
        <v>40603.625</v>
      </c>
      <c r="U2093" s="7">
        <f t="shared" si="274"/>
        <v>48.510671296295186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269"/>
        <v>101.28333333333333</v>
      </c>
      <c r="P2094" s="7">
        <f t="shared" si="275"/>
        <v>110.49090909090908</v>
      </c>
      <c r="Q2094" s="9" t="str">
        <f t="shared" si="271"/>
        <v>music</v>
      </c>
      <c r="R2094" s="10" t="str">
        <f t="shared" si="272"/>
        <v>indie rock</v>
      </c>
      <c r="S2094" s="8">
        <f t="shared" si="273"/>
        <v>40763.499212962961</v>
      </c>
      <c r="T2094" s="8">
        <f t="shared" si="270"/>
        <v>40823.499212962961</v>
      </c>
      <c r="U2094" s="7">
        <f t="shared" si="274"/>
        <v>60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269"/>
        <v>102.46666666666667</v>
      </c>
      <c r="P2095" s="7">
        <f t="shared" si="275"/>
        <v>66.826086956521735</v>
      </c>
      <c r="Q2095" s="9" t="str">
        <f t="shared" si="271"/>
        <v>music</v>
      </c>
      <c r="R2095" s="10" t="str">
        <f t="shared" si="272"/>
        <v>indie rock</v>
      </c>
      <c r="S2095" s="8">
        <f t="shared" si="273"/>
        <v>41205.646203703705</v>
      </c>
      <c r="T2095" s="8">
        <f t="shared" si="270"/>
        <v>41265.68787037037</v>
      </c>
      <c r="U2095" s="7">
        <f t="shared" si="274"/>
        <v>60.041666666664241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269"/>
        <v>120.54285714285714</v>
      </c>
      <c r="P2096" s="7">
        <f t="shared" ref="P2096:P2127" si="276">E2096/L2096</f>
        <v>58.597222222222221</v>
      </c>
      <c r="Q2096" s="9" t="str">
        <f t="shared" si="271"/>
        <v>music</v>
      </c>
      <c r="R2096" s="10" t="str">
        <f t="shared" si="272"/>
        <v>indie rock</v>
      </c>
      <c r="S2096" s="8">
        <f t="shared" si="273"/>
        <v>40938.811689814815</v>
      </c>
      <c r="T2096" s="8">
        <f t="shared" si="270"/>
        <v>40972.916666666664</v>
      </c>
      <c r="U2096" s="7">
        <f t="shared" si="274"/>
        <v>34.104976851849642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269"/>
        <v>100</v>
      </c>
      <c r="P2097" s="7">
        <f t="shared" si="276"/>
        <v>113.63636363636364</v>
      </c>
      <c r="Q2097" s="9" t="str">
        <f t="shared" si="271"/>
        <v>music</v>
      </c>
      <c r="R2097" s="10" t="str">
        <f t="shared" si="272"/>
        <v>indie rock</v>
      </c>
      <c r="S2097" s="8">
        <f t="shared" si="273"/>
        <v>40758.525150462963</v>
      </c>
      <c r="T2097" s="8">
        <f t="shared" si="270"/>
        <v>40818.525150462963</v>
      </c>
      <c r="U2097" s="7">
        <f t="shared" si="274"/>
        <v>60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269"/>
        <v>101.66666666666667</v>
      </c>
      <c r="P2098" s="7">
        <f t="shared" si="276"/>
        <v>43.571428571428569</v>
      </c>
      <c r="Q2098" s="9" t="str">
        <f t="shared" si="271"/>
        <v>music</v>
      </c>
      <c r="R2098" s="10" t="str">
        <f t="shared" si="272"/>
        <v>indie rock</v>
      </c>
      <c r="S2098" s="8">
        <f t="shared" si="273"/>
        <v>41192.550173611111</v>
      </c>
      <c r="T2098" s="8">
        <f t="shared" si="270"/>
        <v>41207.957638888889</v>
      </c>
      <c r="U2098" s="7">
        <f t="shared" si="274"/>
        <v>15.407465277778101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269"/>
        <v>100</v>
      </c>
      <c r="P2099" s="7">
        <f t="shared" si="276"/>
        <v>78.94736842105263</v>
      </c>
      <c r="Q2099" s="9" t="str">
        <f t="shared" si="271"/>
        <v>music</v>
      </c>
      <c r="R2099" s="10" t="str">
        <f t="shared" si="272"/>
        <v>indie rock</v>
      </c>
      <c r="S2099" s="8">
        <f t="shared" si="273"/>
        <v>40818.376562500001</v>
      </c>
      <c r="T2099" s="8">
        <f t="shared" si="270"/>
        <v>40878.418229166666</v>
      </c>
      <c r="U2099" s="7">
        <f t="shared" si="274"/>
        <v>60.041666666664241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269"/>
        <v>100.33333333333333</v>
      </c>
      <c r="P2100" s="7">
        <f t="shared" si="276"/>
        <v>188.125</v>
      </c>
      <c r="Q2100" s="9" t="str">
        <f t="shared" si="271"/>
        <v>music</v>
      </c>
      <c r="R2100" s="10" t="str">
        <f t="shared" si="272"/>
        <v>indie rock</v>
      </c>
      <c r="S2100" s="8">
        <f t="shared" si="273"/>
        <v>40945.905497685184</v>
      </c>
      <c r="T2100" s="8">
        <f t="shared" si="270"/>
        <v>40975.905497685184</v>
      </c>
      <c r="U2100" s="7">
        <f t="shared" si="274"/>
        <v>30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269"/>
        <v>132.36666666666667</v>
      </c>
      <c r="P2101" s="7">
        <f t="shared" si="276"/>
        <v>63.031746031746032</v>
      </c>
      <c r="Q2101" s="9" t="str">
        <f t="shared" si="271"/>
        <v>music</v>
      </c>
      <c r="R2101" s="10" t="str">
        <f t="shared" si="272"/>
        <v>indie rock</v>
      </c>
      <c r="S2101" s="8">
        <f t="shared" si="273"/>
        <v>42173.53800925926</v>
      </c>
      <c r="T2101" s="8">
        <f t="shared" si="270"/>
        <v>42186.944444444445</v>
      </c>
      <c r="U2101" s="7">
        <f t="shared" si="274"/>
        <v>13.406435185184819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269"/>
        <v>136.66666666666666</v>
      </c>
      <c r="P2102" s="7">
        <f t="shared" si="276"/>
        <v>30.37037037037037</v>
      </c>
      <c r="Q2102" s="9" t="str">
        <f t="shared" si="271"/>
        <v>music</v>
      </c>
      <c r="R2102" s="10" t="str">
        <f t="shared" si="272"/>
        <v>indie rock</v>
      </c>
      <c r="S2102" s="8">
        <f t="shared" si="273"/>
        <v>41074.62663194444</v>
      </c>
      <c r="T2102" s="8">
        <f t="shared" si="270"/>
        <v>41089.957638888889</v>
      </c>
      <c r="U2102" s="7">
        <f t="shared" si="274"/>
        <v>15.331006944448745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269"/>
        <v>113.25</v>
      </c>
      <c r="P2103" s="7">
        <f t="shared" si="276"/>
        <v>51.477272727272727</v>
      </c>
      <c r="Q2103" s="9" t="str">
        <f t="shared" si="271"/>
        <v>music</v>
      </c>
      <c r="R2103" s="10" t="str">
        <f t="shared" si="272"/>
        <v>indie rock</v>
      </c>
      <c r="S2103" s="8">
        <f t="shared" si="273"/>
        <v>40891.941134259258</v>
      </c>
      <c r="T2103" s="8">
        <f t="shared" si="270"/>
        <v>40951.941134259258</v>
      </c>
      <c r="U2103" s="7">
        <f t="shared" si="274"/>
        <v>60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269"/>
        <v>136</v>
      </c>
      <c r="P2104" s="7">
        <f t="shared" si="276"/>
        <v>35.789473684210527</v>
      </c>
      <c r="Q2104" s="9" t="str">
        <f t="shared" si="271"/>
        <v>music</v>
      </c>
      <c r="R2104" s="10" t="str">
        <f t="shared" si="272"/>
        <v>indie rock</v>
      </c>
      <c r="S2104" s="8">
        <f t="shared" si="273"/>
        <v>40638.660277777773</v>
      </c>
      <c r="T2104" s="8">
        <f t="shared" si="270"/>
        <v>40668.660277777773</v>
      </c>
      <c r="U2104" s="7">
        <f t="shared" si="274"/>
        <v>30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269"/>
        <v>146.12318374694613</v>
      </c>
      <c r="P2105" s="7">
        <f t="shared" si="276"/>
        <v>98.817391304347822</v>
      </c>
      <c r="Q2105" s="9" t="str">
        <f t="shared" si="271"/>
        <v>music</v>
      </c>
      <c r="R2105" s="10" t="str">
        <f t="shared" si="272"/>
        <v>indie rock</v>
      </c>
      <c r="S2105" s="8">
        <f t="shared" si="273"/>
        <v>41192.546608796292</v>
      </c>
      <c r="T2105" s="8">
        <f t="shared" si="270"/>
        <v>41222.588275462964</v>
      </c>
      <c r="U2105" s="7">
        <f t="shared" si="274"/>
        <v>30.041666666671517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269"/>
        <v>129.5</v>
      </c>
      <c r="P2106" s="7">
        <f t="shared" si="276"/>
        <v>28</v>
      </c>
      <c r="Q2106" s="9" t="str">
        <f t="shared" si="271"/>
        <v>music</v>
      </c>
      <c r="R2106" s="10" t="str">
        <f t="shared" si="272"/>
        <v>indie rock</v>
      </c>
      <c r="S2106" s="8">
        <f t="shared" si="273"/>
        <v>41393.86613425926</v>
      </c>
      <c r="T2106" s="8">
        <f t="shared" si="270"/>
        <v>41424.791666666664</v>
      </c>
      <c r="U2106" s="7">
        <f t="shared" si="274"/>
        <v>30.925532407403807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269"/>
        <v>254</v>
      </c>
      <c r="P2107" s="7">
        <f t="shared" si="276"/>
        <v>51.313131313131315</v>
      </c>
      <c r="Q2107" s="9" t="str">
        <f t="shared" si="271"/>
        <v>music</v>
      </c>
      <c r="R2107" s="10" t="str">
        <f t="shared" si="272"/>
        <v>indie rock</v>
      </c>
      <c r="S2107" s="8">
        <f t="shared" si="273"/>
        <v>41951.580474537033</v>
      </c>
      <c r="T2107" s="8">
        <f t="shared" si="270"/>
        <v>41963.958333333336</v>
      </c>
      <c r="U2107" s="7">
        <f t="shared" si="274"/>
        <v>12.377858796302462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269"/>
        <v>107.04545454545455</v>
      </c>
      <c r="P2108" s="7">
        <f t="shared" si="276"/>
        <v>53.522727272727273</v>
      </c>
      <c r="Q2108" s="9" t="str">
        <f t="shared" si="271"/>
        <v>music</v>
      </c>
      <c r="R2108" s="10" t="str">
        <f t="shared" si="272"/>
        <v>indie rock</v>
      </c>
      <c r="S2108" s="8">
        <f t="shared" si="273"/>
        <v>41270.006643518514</v>
      </c>
      <c r="T2108" s="8">
        <f t="shared" si="270"/>
        <v>41300.006643518514</v>
      </c>
      <c r="U2108" s="7">
        <f t="shared" si="274"/>
        <v>30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269"/>
        <v>107.733</v>
      </c>
      <c r="P2109" s="7">
        <f t="shared" si="276"/>
        <v>37.149310344827583</v>
      </c>
      <c r="Q2109" s="9" t="str">
        <f t="shared" si="271"/>
        <v>music</v>
      </c>
      <c r="R2109" s="10" t="str">
        <f t="shared" si="272"/>
        <v>indie rock</v>
      </c>
      <c r="S2109" s="8">
        <f t="shared" si="273"/>
        <v>41934.502233796295</v>
      </c>
      <c r="T2109" s="8">
        <f t="shared" si="270"/>
        <v>41955.543900462959</v>
      </c>
      <c r="U2109" s="7">
        <f t="shared" si="274"/>
        <v>21.041666666664241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269"/>
        <v>107.3125</v>
      </c>
      <c r="P2110" s="7">
        <f t="shared" si="276"/>
        <v>89.895287958115176</v>
      </c>
      <c r="Q2110" s="9" t="str">
        <f t="shared" si="271"/>
        <v>music</v>
      </c>
      <c r="R2110" s="10" t="str">
        <f t="shared" si="272"/>
        <v>indie rock</v>
      </c>
      <c r="S2110" s="8">
        <f t="shared" si="273"/>
        <v>41134.967361111107</v>
      </c>
      <c r="T2110" s="8">
        <f t="shared" si="270"/>
        <v>41161.954861111109</v>
      </c>
      <c r="U2110" s="7">
        <f t="shared" si="274"/>
        <v>26.98750000000291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269"/>
        <v>106.52500000000001</v>
      </c>
      <c r="P2111" s="7">
        <f t="shared" si="276"/>
        <v>106.52500000000001</v>
      </c>
      <c r="Q2111" s="9" t="str">
        <f t="shared" si="271"/>
        <v>music</v>
      </c>
      <c r="R2111" s="10" t="str">
        <f t="shared" si="272"/>
        <v>indie rock</v>
      </c>
      <c r="S2111" s="8">
        <f t="shared" si="273"/>
        <v>42160.500196759262</v>
      </c>
      <c r="T2111" s="8">
        <f t="shared" si="270"/>
        <v>42190.500196759262</v>
      </c>
      <c r="U2111" s="7">
        <f t="shared" si="274"/>
        <v>30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269"/>
        <v>100.35</v>
      </c>
      <c r="P2112" s="7">
        <f t="shared" si="276"/>
        <v>52.815789473684212</v>
      </c>
      <c r="Q2112" s="9" t="str">
        <f t="shared" si="271"/>
        <v>music</v>
      </c>
      <c r="R2112" s="10" t="str">
        <f t="shared" si="272"/>
        <v>indie rock</v>
      </c>
      <c r="S2112" s="8">
        <f t="shared" si="273"/>
        <v>41759.462604166663</v>
      </c>
      <c r="T2112" s="8">
        <f t="shared" si="270"/>
        <v>41786.999305555553</v>
      </c>
      <c r="U2112" s="7">
        <f t="shared" si="274"/>
        <v>27.536701388889924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269"/>
        <v>106.5</v>
      </c>
      <c r="P2113" s="7">
        <f t="shared" si="276"/>
        <v>54.615384615384613</v>
      </c>
      <c r="Q2113" s="9" t="str">
        <f t="shared" si="271"/>
        <v>music</v>
      </c>
      <c r="R2113" s="10" t="str">
        <f t="shared" si="272"/>
        <v>indie rock</v>
      </c>
      <c r="S2113" s="8">
        <f t="shared" si="273"/>
        <v>40702.988715277774</v>
      </c>
      <c r="T2113" s="8">
        <f t="shared" si="270"/>
        <v>40769.833333333328</v>
      </c>
      <c r="U2113" s="7">
        <f t="shared" si="274"/>
        <v>66.844618055554747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277">E2114*100/D2114</f>
        <v>100</v>
      </c>
      <c r="P2114" s="7">
        <f t="shared" si="276"/>
        <v>27.272727272727273</v>
      </c>
      <c r="Q2114" s="9" t="str">
        <f t="shared" si="271"/>
        <v>music</v>
      </c>
      <c r="R2114" s="10" t="str">
        <f t="shared" si="272"/>
        <v>indie rock</v>
      </c>
      <c r="S2114" s="8">
        <f t="shared" si="273"/>
        <v>41365.719826388886</v>
      </c>
      <c r="T2114" s="8">
        <f t="shared" ref="T2114:T2177" si="278">(I2114/86400)+25569+(-5/24)</f>
        <v>41379.719826388886</v>
      </c>
      <c r="U2114" s="7">
        <f t="shared" si="274"/>
        <v>14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277"/>
        <v>104.85714285714286</v>
      </c>
      <c r="P2115" s="7">
        <f t="shared" si="276"/>
        <v>68.598130841121488</v>
      </c>
      <c r="Q2115" s="9" t="str">
        <f t="shared" ref="Q2115:Q2178" si="279">LEFT(N2115, SEARCH("/",N2115,1)-1)</f>
        <v>music</v>
      </c>
      <c r="R2115" s="10" t="str">
        <f t="shared" ref="R2115:R2178" si="280">RIGHT(N2115,LEN(N2115)-FIND("/",N2115))</f>
        <v>indie rock</v>
      </c>
      <c r="S2115" s="8">
        <f t="shared" ref="S2115:S2178" si="281">(J2115/86400)+25569+(-5/24)</f>
        <v>41870.657129629624</v>
      </c>
      <c r="T2115" s="8">
        <f t="shared" si="278"/>
        <v>41905.657129629624</v>
      </c>
      <c r="U2115" s="7">
        <f t="shared" ref="U2115:U2178" si="282">T2115-S2115</f>
        <v>35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277"/>
        <v>104.7</v>
      </c>
      <c r="P2116" s="7">
        <f t="shared" si="276"/>
        <v>35.612244897959187</v>
      </c>
      <c r="Q2116" s="9" t="str">
        <f t="shared" si="279"/>
        <v>music</v>
      </c>
      <c r="R2116" s="10" t="str">
        <f t="shared" si="280"/>
        <v>indie rock</v>
      </c>
      <c r="S2116" s="8">
        <f t="shared" si="281"/>
        <v>40458.607291666667</v>
      </c>
      <c r="T2116" s="8">
        <f t="shared" si="278"/>
        <v>40520.999305555553</v>
      </c>
      <c r="U2116" s="7">
        <f t="shared" si="282"/>
        <v>62.39201388888614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77"/>
        <v>225.66666666666666</v>
      </c>
      <c r="P2117" s="7">
        <f t="shared" si="276"/>
        <v>94.027777777777771</v>
      </c>
      <c r="Q2117" s="9" t="str">
        <f t="shared" si="279"/>
        <v>music</v>
      </c>
      <c r="R2117" s="10" t="str">
        <f t="shared" si="280"/>
        <v>indie rock</v>
      </c>
      <c r="S2117" s="8">
        <f t="shared" si="281"/>
        <v>40563.872696759259</v>
      </c>
      <c r="T2117" s="8">
        <f t="shared" si="278"/>
        <v>40593.872696759259</v>
      </c>
      <c r="U2117" s="7">
        <f t="shared" si="282"/>
        <v>30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77"/>
        <v>100.90416666666667</v>
      </c>
      <c r="P2118" s="7">
        <f t="shared" si="276"/>
        <v>526.45652173913038</v>
      </c>
      <c r="Q2118" s="9" t="str">
        <f t="shared" si="279"/>
        <v>music</v>
      </c>
      <c r="R2118" s="10" t="str">
        <f t="shared" si="280"/>
        <v>indie rock</v>
      </c>
      <c r="S2118" s="8">
        <f t="shared" si="281"/>
        <v>41136.569479166668</v>
      </c>
      <c r="T2118" s="8">
        <f t="shared" si="278"/>
        <v>41184.569479166668</v>
      </c>
      <c r="U2118" s="7">
        <f t="shared" si="282"/>
        <v>48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77"/>
        <v>147.75</v>
      </c>
      <c r="P2119" s="7">
        <f t="shared" si="276"/>
        <v>50.657142857142858</v>
      </c>
      <c r="Q2119" s="9" t="str">
        <f t="shared" si="279"/>
        <v>music</v>
      </c>
      <c r="R2119" s="10" t="str">
        <f t="shared" si="280"/>
        <v>indie rock</v>
      </c>
      <c r="S2119" s="8">
        <f t="shared" si="281"/>
        <v>42289.851261574069</v>
      </c>
      <c r="T2119" s="8">
        <f t="shared" si="278"/>
        <v>42303.999305555553</v>
      </c>
      <c r="U2119" s="7">
        <f t="shared" si="282"/>
        <v>14.148043981484079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77"/>
        <v>134.61099999999999</v>
      </c>
      <c r="P2120" s="7">
        <f t="shared" si="276"/>
        <v>79.182941176470578</v>
      </c>
      <c r="Q2120" s="9" t="str">
        <f t="shared" si="279"/>
        <v>music</v>
      </c>
      <c r="R2120" s="10" t="str">
        <f t="shared" si="280"/>
        <v>indie rock</v>
      </c>
      <c r="S2120" s="8">
        <f t="shared" si="281"/>
        <v>40718.631203703699</v>
      </c>
      <c r="T2120" s="8">
        <f t="shared" si="278"/>
        <v>40748.631203703699</v>
      </c>
      <c r="U2120" s="7">
        <f t="shared" si="282"/>
        <v>30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77"/>
        <v>100.75</v>
      </c>
      <c r="P2121" s="7">
        <f t="shared" si="276"/>
        <v>91.590909090909093</v>
      </c>
      <c r="Q2121" s="9" t="str">
        <f t="shared" si="279"/>
        <v>music</v>
      </c>
      <c r="R2121" s="10" t="str">
        <f t="shared" si="280"/>
        <v>indie rock</v>
      </c>
      <c r="S2121" s="8">
        <f t="shared" si="281"/>
        <v>41106.921817129631</v>
      </c>
      <c r="T2121" s="8">
        <f t="shared" si="278"/>
        <v>41136.921817129631</v>
      </c>
      <c r="U2121" s="7">
        <f t="shared" si="282"/>
        <v>30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77"/>
        <v>100.880375</v>
      </c>
      <c r="P2122" s="7">
        <f t="shared" si="276"/>
        <v>116.96275362318841</v>
      </c>
      <c r="Q2122" s="9" t="str">
        <f t="shared" si="279"/>
        <v>music</v>
      </c>
      <c r="R2122" s="10" t="str">
        <f t="shared" si="280"/>
        <v>indie rock</v>
      </c>
      <c r="S2122" s="8">
        <f t="shared" si="281"/>
        <v>41591.756203703699</v>
      </c>
      <c r="T2122" s="8">
        <f t="shared" si="278"/>
        <v>41640.756203703699</v>
      </c>
      <c r="U2122" s="7">
        <f t="shared" si="282"/>
        <v>49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77"/>
        <v>0.56799999999999995</v>
      </c>
      <c r="P2123" s="7">
        <f t="shared" si="276"/>
        <v>28.4</v>
      </c>
      <c r="Q2123" s="9" t="str">
        <f t="shared" si="279"/>
        <v>games</v>
      </c>
      <c r="R2123" s="10" t="str">
        <f t="shared" si="280"/>
        <v>video games</v>
      </c>
      <c r="S2123" s="8">
        <f t="shared" si="281"/>
        <v>42716.534120370365</v>
      </c>
      <c r="T2123" s="8">
        <f t="shared" si="278"/>
        <v>42746.534120370365</v>
      </c>
      <c r="U2123" s="7">
        <f t="shared" si="282"/>
        <v>30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77"/>
        <v>0.38750000000000001</v>
      </c>
      <c r="P2124" s="7">
        <f t="shared" si="276"/>
        <v>103.33333333333333</v>
      </c>
      <c r="Q2124" s="9" t="str">
        <f t="shared" si="279"/>
        <v>games</v>
      </c>
      <c r="R2124" s="10" t="str">
        <f t="shared" si="280"/>
        <v>video games</v>
      </c>
      <c r="S2124" s="8">
        <f t="shared" si="281"/>
        <v>42712.092233796291</v>
      </c>
      <c r="T2124" s="8">
        <f t="shared" si="278"/>
        <v>42742.092233796291</v>
      </c>
      <c r="U2124" s="7">
        <f t="shared" si="282"/>
        <v>30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77"/>
        <v>10</v>
      </c>
      <c r="P2125" s="7">
        <f t="shared" si="276"/>
        <v>10</v>
      </c>
      <c r="Q2125" s="9" t="str">
        <f t="shared" si="279"/>
        <v>games</v>
      </c>
      <c r="R2125" s="10" t="str">
        <f t="shared" si="280"/>
        <v>video games</v>
      </c>
      <c r="S2125" s="8">
        <f t="shared" si="281"/>
        <v>40198.216516203705</v>
      </c>
      <c r="T2125" s="8">
        <f t="shared" si="278"/>
        <v>40252.082638888889</v>
      </c>
      <c r="U2125" s="7">
        <f t="shared" si="282"/>
        <v>53.866122685183655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77"/>
        <v>10.454545454545455</v>
      </c>
      <c r="P2126" s="7">
        <f t="shared" si="276"/>
        <v>23</v>
      </c>
      <c r="Q2126" s="9" t="str">
        <f t="shared" si="279"/>
        <v>games</v>
      </c>
      <c r="R2126" s="10" t="str">
        <f t="shared" si="280"/>
        <v>video games</v>
      </c>
      <c r="S2126" s="8">
        <f t="shared" si="281"/>
        <v>40463.819849537038</v>
      </c>
      <c r="T2126" s="8">
        <f t="shared" si="278"/>
        <v>40512</v>
      </c>
      <c r="U2126" s="7">
        <f t="shared" si="282"/>
        <v>48.180150462962047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77"/>
        <v>1.42</v>
      </c>
      <c r="P2127" s="7">
        <f t="shared" si="276"/>
        <v>31.555555555555557</v>
      </c>
      <c r="Q2127" s="9" t="str">
        <f t="shared" si="279"/>
        <v>games</v>
      </c>
      <c r="R2127" s="10" t="str">
        <f t="shared" si="280"/>
        <v>video games</v>
      </c>
      <c r="S2127" s="8">
        <f t="shared" si="281"/>
        <v>42190.815196759257</v>
      </c>
      <c r="T2127" s="8">
        <f t="shared" si="278"/>
        <v>42220.815196759257</v>
      </c>
      <c r="U2127" s="7">
        <f t="shared" si="282"/>
        <v>30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77"/>
        <v>0.05</v>
      </c>
      <c r="P2128" s="7">
        <f t="shared" ref="P2128:P2142" si="283">E2128/L2128</f>
        <v>5</v>
      </c>
      <c r="Q2128" s="9" t="str">
        <f t="shared" si="279"/>
        <v>games</v>
      </c>
      <c r="R2128" s="10" t="str">
        <f t="shared" si="280"/>
        <v>video games</v>
      </c>
      <c r="S2128" s="8">
        <f t="shared" si="281"/>
        <v>41951.76489583333</v>
      </c>
      <c r="T2128" s="8">
        <f t="shared" si="278"/>
        <v>41981.76489583333</v>
      </c>
      <c r="U2128" s="7">
        <f t="shared" si="282"/>
        <v>30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77"/>
        <v>28.842857142857142</v>
      </c>
      <c r="P2129" s="7">
        <f t="shared" si="283"/>
        <v>34.220338983050844</v>
      </c>
      <c r="Q2129" s="9" t="str">
        <f t="shared" si="279"/>
        <v>games</v>
      </c>
      <c r="R2129" s="10" t="str">
        <f t="shared" si="280"/>
        <v>video games</v>
      </c>
      <c r="S2129" s="8">
        <f t="shared" si="281"/>
        <v>42045.297025462962</v>
      </c>
      <c r="T2129" s="8">
        <f t="shared" si="278"/>
        <v>42075.255358796298</v>
      </c>
      <c r="U2129" s="7">
        <f t="shared" si="282"/>
        <v>29.958333333335759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77"/>
        <v>0.16666666666666666</v>
      </c>
      <c r="P2130" s="7">
        <f t="shared" si="283"/>
        <v>25</v>
      </c>
      <c r="Q2130" s="9" t="str">
        <f t="shared" si="279"/>
        <v>games</v>
      </c>
      <c r="R2130" s="10" t="str">
        <f t="shared" si="280"/>
        <v>video games</v>
      </c>
      <c r="S2130" s="8">
        <f t="shared" si="281"/>
        <v>41843.564456018517</v>
      </c>
      <c r="T2130" s="8">
        <f t="shared" si="278"/>
        <v>41903.564456018517</v>
      </c>
      <c r="U2130" s="7">
        <f t="shared" si="282"/>
        <v>60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77"/>
        <v>11.8</v>
      </c>
      <c r="P2131" s="7">
        <f t="shared" si="283"/>
        <v>19.666666666666668</v>
      </c>
      <c r="Q2131" s="9" t="str">
        <f t="shared" si="279"/>
        <v>games</v>
      </c>
      <c r="R2131" s="10" t="str">
        <f t="shared" si="280"/>
        <v>video games</v>
      </c>
      <c r="S2131" s="8">
        <f t="shared" si="281"/>
        <v>42408.815972222219</v>
      </c>
      <c r="T2131" s="8">
        <f t="shared" si="278"/>
        <v>42438.815972222219</v>
      </c>
      <c r="U2131" s="7">
        <f t="shared" si="282"/>
        <v>30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77"/>
        <v>0.20238095238095238</v>
      </c>
      <c r="P2132" s="7">
        <f t="shared" si="283"/>
        <v>21.25</v>
      </c>
      <c r="Q2132" s="9" t="str">
        <f t="shared" si="279"/>
        <v>games</v>
      </c>
      <c r="R2132" s="10" t="str">
        <f t="shared" si="280"/>
        <v>video games</v>
      </c>
      <c r="S2132" s="8">
        <f t="shared" si="281"/>
        <v>41831.87804398148</v>
      </c>
      <c r="T2132" s="8">
        <f t="shared" si="278"/>
        <v>41866.87804398148</v>
      </c>
      <c r="U2132" s="7">
        <f t="shared" si="282"/>
        <v>35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77"/>
        <v>5</v>
      </c>
      <c r="P2133" s="7">
        <f t="shared" si="283"/>
        <v>8.3333333333333339</v>
      </c>
      <c r="Q2133" s="9" t="str">
        <f t="shared" si="279"/>
        <v>games</v>
      </c>
      <c r="R2133" s="10" t="str">
        <f t="shared" si="280"/>
        <v>video games</v>
      </c>
      <c r="S2133" s="8">
        <f t="shared" si="281"/>
        <v>42166.998738425922</v>
      </c>
      <c r="T2133" s="8">
        <f t="shared" si="278"/>
        <v>42196.998738425922</v>
      </c>
      <c r="U2133" s="7">
        <f t="shared" si="282"/>
        <v>30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77"/>
        <v>2.1129899999999999</v>
      </c>
      <c r="P2134" s="7">
        <f t="shared" si="283"/>
        <v>21.34333333333333</v>
      </c>
      <c r="Q2134" s="9" t="str">
        <f t="shared" si="279"/>
        <v>games</v>
      </c>
      <c r="R2134" s="10" t="str">
        <f t="shared" si="280"/>
        <v>video games</v>
      </c>
      <c r="S2134" s="8">
        <f t="shared" si="281"/>
        <v>41643.27884259259</v>
      </c>
      <c r="T2134" s="8">
        <f t="shared" si="278"/>
        <v>41673.27884259259</v>
      </c>
      <c r="U2134" s="7">
        <f t="shared" si="282"/>
        <v>30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77"/>
        <v>1.6</v>
      </c>
      <c r="P2135" s="7">
        <f t="shared" si="283"/>
        <v>5.333333333333333</v>
      </c>
      <c r="Q2135" s="9" t="str">
        <f t="shared" si="279"/>
        <v>games</v>
      </c>
      <c r="R2135" s="10" t="str">
        <f t="shared" si="280"/>
        <v>video games</v>
      </c>
      <c r="S2135" s="8">
        <f t="shared" si="281"/>
        <v>40618.888877314814</v>
      </c>
      <c r="T2135" s="8">
        <f t="shared" si="278"/>
        <v>40657.082638888889</v>
      </c>
      <c r="U2135" s="7">
        <f t="shared" si="282"/>
        <v>38.193761574075324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77"/>
        <v>1.7333333333333334</v>
      </c>
      <c r="P2136" s="7">
        <f t="shared" si="283"/>
        <v>34.666666666666664</v>
      </c>
      <c r="Q2136" s="9" t="str">
        <f t="shared" si="279"/>
        <v>games</v>
      </c>
      <c r="R2136" s="10" t="str">
        <f t="shared" si="280"/>
        <v>video games</v>
      </c>
      <c r="S2136" s="8">
        <f t="shared" si="281"/>
        <v>41361.678136574068</v>
      </c>
      <c r="T2136" s="8">
        <f t="shared" si="278"/>
        <v>41391.678136574068</v>
      </c>
      <c r="U2136" s="7">
        <f t="shared" si="282"/>
        <v>30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77"/>
        <v>9.56</v>
      </c>
      <c r="P2137" s="7">
        <f t="shared" si="283"/>
        <v>21.727272727272727</v>
      </c>
      <c r="Q2137" s="9" t="str">
        <f t="shared" si="279"/>
        <v>games</v>
      </c>
      <c r="R2137" s="10" t="str">
        <f t="shared" si="280"/>
        <v>video games</v>
      </c>
      <c r="S2137" s="8">
        <f t="shared" si="281"/>
        <v>41156.755011574074</v>
      </c>
      <c r="T2137" s="8">
        <f t="shared" si="278"/>
        <v>41186.755011574074</v>
      </c>
      <c r="U2137" s="7">
        <f t="shared" si="282"/>
        <v>30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77"/>
        <v>5.9612499999999999E-2</v>
      </c>
      <c r="P2138" s="7">
        <f t="shared" si="283"/>
        <v>11.922499999999999</v>
      </c>
      <c r="Q2138" s="9" t="str">
        <f t="shared" si="279"/>
        <v>games</v>
      </c>
      <c r="R2138" s="10" t="str">
        <f t="shared" si="280"/>
        <v>video games</v>
      </c>
      <c r="S2138" s="8">
        <f t="shared" si="281"/>
        <v>41536.300763888888</v>
      </c>
      <c r="T2138" s="8">
        <f t="shared" si="278"/>
        <v>41566.300763888888</v>
      </c>
      <c r="U2138" s="7">
        <f t="shared" si="282"/>
        <v>30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77"/>
        <v>28.405999999999999</v>
      </c>
      <c r="P2139" s="7">
        <f t="shared" si="283"/>
        <v>26.59737827715356</v>
      </c>
      <c r="Q2139" s="9" t="str">
        <f t="shared" si="279"/>
        <v>games</v>
      </c>
      <c r="R2139" s="10" t="str">
        <f t="shared" si="280"/>
        <v>video games</v>
      </c>
      <c r="S2139" s="8">
        <f t="shared" si="281"/>
        <v>41948.562835648147</v>
      </c>
      <c r="T2139" s="8">
        <f t="shared" si="278"/>
        <v>41978.562835648147</v>
      </c>
      <c r="U2139" s="7">
        <f t="shared" si="282"/>
        <v>30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77"/>
        <v>12.8</v>
      </c>
      <c r="P2140" s="7">
        <f t="shared" si="283"/>
        <v>10.666666666666666</v>
      </c>
      <c r="Q2140" s="9" t="str">
        <f t="shared" si="279"/>
        <v>games</v>
      </c>
      <c r="R2140" s="10" t="str">
        <f t="shared" si="280"/>
        <v>video games</v>
      </c>
      <c r="S2140" s="8">
        <f t="shared" si="281"/>
        <v>41556.804849537039</v>
      </c>
      <c r="T2140" s="8">
        <f t="shared" si="278"/>
        <v>41586.846516203703</v>
      </c>
      <c r="U2140" s="7">
        <f t="shared" si="282"/>
        <v>30.041666666664241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77"/>
        <v>5.42</v>
      </c>
      <c r="P2141" s="7">
        <f t="shared" si="283"/>
        <v>29.035714285714285</v>
      </c>
      <c r="Q2141" s="9" t="str">
        <f t="shared" si="279"/>
        <v>games</v>
      </c>
      <c r="R2141" s="10" t="str">
        <f t="shared" si="280"/>
        <v>video games</v>
      </c>
      <c r="S2141" s="8">
        <f t="shared" si="281"/>
        <v>42647.541759259257</v>
      </c>
      <c r="T2141" s="8">
        <f t="shared" si="278"/>
        <v>42677.541759259257</v>
      </c>
      <c r="U2141" s="7">
        <f t="shared" si="282"/>
        <v>30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77"/>
        <v>0.112</v>
      </c>
      <c r="P2142" s="7">
        <f t="shared" si="283"/>
        <v>50.909090909090907</v>
      </c>
      <c r="Q2142" s="9" t="str">
        <f t="shared" si="279"/>
        <v>games</v>
      </c>
      <c r="R2142" s="10" t="str">
        <f t="shared" si="280"/>
        <v>video games</v>
      </c>
      <c r="S2142" s="8">
        <f t="shared" si="281"/>
        <v>41255.625277777777</v>
      </c>
      <c r="T2142" s="8">
        <f t="shared" si="278"/>
        <v>41285.625277777777</v>
      </c>
      <c r="U2142" s="7">
        <f t="shared" si="282"/>
        <v>30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77"/>
        <v>0</v>
      </c>
      <c r="P2143" s="7">
        <f>IF(L2143&gt;0, E2143/L2143,0)</f>
        <v>0</v>
      </c>
      <c r="Q2143" s="9" t="str">
        <f t="shared" si="279"/>
        <v>games</v>
      </c>
      <c r="R2143" s="10" t="str">
        <f t="shared" si="280"/>
        <v>video games</v>
      </c>
      <c r="S2143" s="8">
        <f t="shared" si="281"/>
        <v>41927.027303240735</v>
      </c>
      <c r="T2143" s="8">
        <f t="shared" si="278"/>
        <v>41957.068969907406</v>
      </c>
      <c r="U2143" s="7">
        <f t="shared" si="282"/>
        <v>30.041666666671517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77"/>
        <v>5.7238095238095239</v>
      </c>
      <c r="P2144" s="7">
        <f t="shared" ref="P2144:P2150" si="284">E2144/L2144</f>
        <v>50.083333333333336</v>
      </c>
      <c r="Q2144" s="9" t="str">
        <f t="shared" si="279"/>
        <v>games</v>
      </c>
      <c r="R2144" s="10" t="str">
        <f t="shared" si="280"/>
        <v>video games</v>
      </c>
      <c r="S2144" s="8">
        <f t="shared" si="281"/>
        <v>42340.493171296293</v>
      </c>
      <c r="T2144" s="8">
        <f t="shared" si="278"/>
        <v>42368.493171296293</v>
      </c>
      <c r="U2144" s="7">
        <f t="shared" si="282"/>
        <v>28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77"/>
        <v>11.25</v>
      </c>
      <c r="P2145" s="7">
        <f t="shared" si="284"/>
        <v>45</v>
      </c>
      <c r="Q2145" s="9" t="str">
        <f t="shared" si="279"/>
        <v>games</v>
      </c>
      <c r="R2145" s="10" t="str">
        <f t="shared" si="280"/>
        <v>video games</v>
      </c>
      <c r="S2145" s="8">
        <f t="shared" si="281"/>
        <v>40332.678379629629</v>
      </c>
      <c r="T2145" s="8">
        <f t="shared" si="278"/>
        <v>40380.583333333328</v>
      </c>
      <c r="U2145" s="7">
        <f t="shared" si="282"/>
        <v>47.904953703698993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77"/>
        <v>1.7098591549295774</v>
      </c>
      <c r="P2146" s="7">
        <f t="shared" si="284"/>
        <v>25.291666666666668</v>
      </c>
      <c r="Q2146" s="9" t="str">
        <f t="shared" si="279"/>
        <v>games</v>
      </c>
      <c r="R2146" s="10" t="str">
        <f t="shared" si="280"/>
        <v>video games</v>
      </c>
      <c r="S2146" s="8">
        <f t="shared" si="281"/>
        <v>41499.338425925926</v>
      </c>
      <c r="T2146" s="8">
        <f t="shared" si="278"/>
        <v>41531.338425925926</v>
      </c>
      <c r="U2146" s="7">
        <f t="shared" si="282"/>
        <v>32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77"/>
        <v>30.433333333333334</v>
      </c>
      <c r="P2147" s="7">
        <f t="shared" si="284"/>
        <v>51.292134831460672</v>
      </c>
      <c r="Q2147" s="9" t="str">
        <f t="shared" si="279"/>
        <v>games</v>
      </c>
      <c r="R2147" s="10" t="str">
        <f t="shared" si="280"/>
        <v>video games</v>
      </c>
      <c r="S2147" s="8">
        <f t="shared" si="281"/>
        <v>41575.029097222221</v>
      </c>
      <c r="T2147" s="8">
        <f t="shared" si="278"/>
        <v>41605.070763888885</v>
      </c>
      <c r="U2147" s="7">
        <f t="shared" si="282"/>
        <v>30.041666666664241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77"/>
        <v>0.02</v>
      </c>
      <c r="P2148" s="7">
        <f t="shared" si="284"/>
        <v>1</v>
      </c>
      <c r="Q2148" s="9" t="str">
        <f t="shared" si="279"/>
        <v>games</v>
      </c>
      <c r="R2148" s="10" t="str">
        <f t="shared" si="280"/>
        <v>video games</v>
      </c>
      <c r="S2148" s="8">
        <f t="shared" si="281"/>
        <v>42397.471180555549</v>
      </c>
      <c r="T2148" s="8">
        <f t="shared" si="278"/>
        <v>42411.471180555549</v>
      </c>
      <c r="U2148" s="7">
        <f t="shared" si="282"/>
        <v>14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77"/>
        <v>0.69641025641025645</v>
      </c>
      <c r="P2149" s="7">
        <f t="shared" si="284"/>
        <v>49.381818181818183</v>
      </c>
      <c r="Q2149" s="9" t="str">
        <f t="shared" si="279"/>
        <v>games</v>
      </c>
      <c r="R2149" s="10" t="str">
        <f t="shared" si="280"/>
        <v>video games</v>
      </c>
      <c r="S2149" s="8">
        <f t="shared" si="281"/>
        <v>41927.087361111109</v>
      </c>
      <c r="T2149" s="8">
        <f t="shared" si="278"/>
        <v>41959.129027777781</v>
      </c>
      <c r="U2149" s="7">
        <f t="shared" si="282"/>
        <v>32.041666666671517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77"/>
        <v>2</v>
      </c>
      <c r="P2150" s="7">
        <f t="shared" si="284"/>
        <v>1</v>
      </c>
      <c r="Q2150" s="9" t="str">
        <f t="shared" si="279"/>
        <v>games</v>
      </c>
      <c r="R2150" s="10" t="str">
        <f t="shared" si="280"/>
        <v>video games</v>
      </c>
      <c r="S2150" s="8">
        <f t="shared" si="281"/>
        <v>42066.525254629632</v>
      </c>
      <c r="T2150" s="8">
        <f t="shared" si="278"/>
        <v>42096.483587962961</v>
      </c>
      <c r="U2150" s="7">
        <f t="shared" si="282"/>
        <v>29.958333333328483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77"/>
        <v>0</v>
      </c>
      <c r="P2151" s="7">
        <f>IF(L2151&gt;0, E2151/L2151,0)</f>
        <v>0</v>
      </c>
      <c r="Q2151" s="9" t="str">
        <f t="shared" si="279"/>
        <v>games</v>
      </c>
      <c r="R2151" s="10" t="str">
        <f t="shared" si="280"/>
        <v>video games</v>
      </c>
      <c r="S2151" s="8">
        <f t="shared" si="281"/>
        <v>40354.816620370366</v>
      </c>
      <c r="T2151" s="8">
        <f t="shared" si="278"/>
        <v>40389.791666666664</v>
      </c>
      <c r="U2151" s="7">
        <f t="shared" si="282"/>
        <v>34.975046296298387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77"/>
        <v>0.81</v>
      </c>
      <c r="P2152" s="7">
        <f t="shared" ref="P2152:P2183" si="285">E2152/L2152</f>
        <v>101.25</v>
      </c>
      <c r="Q2152" s="9" t="str">
        <f t="shared" si="279"/>
        <v>games</v>
      </c>
      <c r="R2152" s="10" t="str">
        <f t="shared" si="280"/>
        <v>video games</v>
      </c>
      <c r="S2152" s="8">
        <f t="shared" si="281"/>
        <v>42534.076377314814</v>
      </c>
      <c r="T2152" s="8">
        <f t="shared" si="278"/>
        <v>42564.076377314814</v>
      </c>
      <c r="U2152" s="7">
        <f t="shared" si="282"/>
        <v>30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77"/>
        <v>0.26222222222222225</v>
      </c>
      <c r="P2153" s="7">
        <f t="shared" si="285"/>
        <v>19.666666666666668</v>
      </c>
      <c r="Q2153" s="9" t="str">
        <f t="shared" si="279"/>
        <v>games</v>
      </c>
      <c r="R2153" s="10" t="str">
        <f t="shared" si="280"/>
        <v>video games</v>
      </c>
      <c r="S2153" s="8">
        <f t="shared" si="281"/>
        <v>42520.639050925922</v>
      </c>
      <c r="T2153" s="8">
        <f t="shared" si="278"/>
        <v>42550.639050925922</v>
      </c>
      <c r="U2153" s="7">
        <f t="shared" si="282"/>
        <v>30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77"/>
        <v>0.16666666666666666</v>
      </c>
      <c r="P2154" s="7">
        <f t="shared" si="285"/>
        <v>12.5</v>
      </c>
      <c r="Q2154" s="9" t="str">
        <f t="shared" si="279"/>
        <v>games</v>
      </c>
      <c r="R2154" s="10" t="str">
        <f t="shared" si="280"/>
        <v>video games</v>
      </c>
      <c r="S2154" s="8">
        <f t="shared" si="281"/>
        <v>41683.62394675926</v>
      </c>
      <c r="T2154" s="8">
        <f t="shared" si="278"/>
        <v>41713.582280092589</v>
      </c>
      <c r="U2154" s="7">
        <f t="shared" si="282"/>
        <v>29.958333333328483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77"/>
        <v>9.124454880912446E-3</v>
      </c>
      <c r="P2155" s="7">
        <f t="shared" si="285"/>
        <v>8.5</v>
      </c>
      <c r="Q2155" s="9" t="str">
        <f t="shared" si="279"/>
        <v>games</v>
      </c>
      <c r="R2155" s="10" t="str">
        <f t="shared" si="280"/>
        <v>video games</v>
      </c>
      <c r="S2155" s="8">
        <f t="shared" si="281"/>
        <v>41974.702754629623</v>
      </c>
      <c r="T2155" s="8">
        <f t="shared" si="278"/>
        <v>42014.124305555553</v>
      </c>
      <c r="U2155" s="7">
        <f t="shared" si="282"/>
        <v>39.421550925930205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77"/>
        <v>0.8</v>
      </c>
      <c r="P2156" s="7">
        <f t="shared" si="285"/>
        <v>1</v>
      </c>
      <c r="Q2156" s="9" t="str">
        <f t="shared" si="279"/>
        <v>games</v>
      </c>
      <c r="R2156" s="10" t="str">
        <f t="shared" si="280"/>
        <v>video games</v>
      </c>
      <c r="S2156" s="8">
        <f t="shared" si="281"/>
        <v>41647.42392361111</v>
      </c>
      <c r="T2156" s="8">
        <f t="shared" si="278"/>
        <v>41667.42392361111</v>
      </c>
      <c r="U2156" s="7">
        <f t="shared" si="282"/>
        <v>20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77"/>
        <v>2.2999999999999998</v>
      </c>
      <c r="P2157" s="7">
        <f t="shared" si="285"/>
        <v>23</v>
      </c>
      <c r="Q2157" s="9" t="str">
        <f t="shared" si="279"/>
        <v>games</v>
      </c>
      <c r="R2157" s="10" t="str">
        <f t="shared" si="280"/>
        <v>video games</v>
      </c>
      <c r="S2157" s="8">
        <f t="shared" si="281"/>
        <v>42430.539178240739</v>
      </c>
      <c r="T2157" s="8">
        <f t="shared" si="278"/>
        <v>42460.497511574074</v>
      </c>
      <c r="U2157" s="7">
        <f t="shared" si="282"/>
        <v>29.958333333335759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77"/>
        <v>2.6660714285714286</v>
      </c>
      <c r="P2158" s="7">
        <f t="shared" si="285"/>
        <v>17.987951807228917</v>
      </c>
      <c r="Q2158" s="9" t="str">
        <f t="shared" si="279"/>
        <v>games</v>
      </c>
      <c r="R2158" s="10" t="str">
        <f t="shared" si="280"/>
        <v>video games</v>
      </c>
      <c r="S2158" s="8">
        <f t="shared" si="281"/>
        <v>41488.645902777775</v>
      </c>
      <c r="T2158" s="8">
        <f t="shared" si="278"/>
        <v>41533.645902777775</v>
      </c>
      <c r="U2158" s="7">
        <f t="shared" si="282"/>
        <v>45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77"/>
        <v>28.192</v>
      </c>
      <c r="P2159" s="7">
        <f t="shared" si="285"/>
        <v>370.94736842105266</v>
      </c>
      <c r="Q2159" s="9" t="str">
        <f t="shared" si="279"/>
        <v>games</v>
      </c>
      <c r="R2159" s="10" t="str">
        <f t="shared" si="280"/>
        <v>video games</v>
      </c>
      <c r="S2159" s="8">
        <f t="shared" si="281"/>
        <v>42694.772951388884</v>
      </c>
      <c r="T2159" s="8">
        <f t="shared" si="278"/>
        <v>42727.124305555553</v>
      </c>
      <c r="U2159" s="7">
        <f t="shared" si="282"/>
        <v>32.351354166668898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77"/>
        <v>6.5900366666666663</v>
      </c>
      <c r="P2160" s="7">
        <f t="shared" si="285"/>
        <v>63.569485530546629</v>
      </c>
      <c r="Q2160" s="9" t="str">
        <f t="shared" si="279"/>
        <v>games</v>
      </c>
      <c r="R2160" s="10" t="str">
        <f t="shared" si="280"/>
        <v>video games</v>
      </c>
      <c r="S2160" s="8">
        <f t="shared" si="281"/>
        <v>41264.645532407405</v>
      </c>
      <c r="T2160" s="8">
        <f t="shared" si="278"/>
        <v>41309.645532407405</v>
      </c>
      <c r="U2160" s="7">
        <f t="shared" si="282"/>
        <v>45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77"/>
        <v>0.72222222222222221</v>
      </c>
      <c r="P2161" s="7">
        <f t="shared" si="285"/>
        <v>13</v>
      </c>
      <c r="Q2161" s="9" t="str">
        <f t="shared" si="279"/>
        <v>games</v>
      </c>
      <c r="R2161" s="10" t="str">
        <f t="shared" si="280"/>
        <v>video games</v>
      </c>
      <c r="S2161" s="8">
        <f t="shared" si="281"/>
        <v>40710.522847222222</v>
      </c>
      <c r="T2161" s="8">
        <f t="shared" si="278"/>
        <v>40740.522847222222</v>
      </c>
      <c r="U2161" s="7">
        <f t="shared" si="282"/>
        <v>30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77"/>
        <v>0.85</v>
      </c>
      <c r="P2162" s="7">
        <f t="shared" si="285"/>
        <v>5.3125</v>
      </c>
      <c r="Q2162" s="9" t="str">
        <f t="shared" si="279"/>
        <v>games</v>
      </c>
      <c r="R2162" s="10" t="str">
        <f t="shared" si="280"/>
        <v>video games</v>
      </c>
      <c r="S2162" s="8">
        <f t="shared" si="281"/>
        <v>41018.503530092588</v>
      </c>
      <c r="T2162" s="8">
        <f t="shared" si="278"/>
        <v>41048.503530092588</v>
      </c>
      <c r="U2162" s="7">
        <f t="shared" si="282"/>
        <v>30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77"/>
        <v>115.75</v>
      </c>
      <c r="P2163" s="7">
        <f t="shared" si="285"/>
        <v>35.615384615384613</v>
      </c>
      <c r="Q2163" s="9" t="str">
        <f t="shared" si="279"/>
        <v>music</v>
      </c>
      <c r="R2163" s="10" t="str">
        <f t="shared" si="280"/>
        <v>rock</v>
      </c>
      <c r="S2163" s="8">
        <f t="shared" si="281"/>
        <v>42240.644201388888</v>
      </c>
      <c r="T2163" s="8">
        <f t="shared" si="278"/>
        <v>42270.644201388888</v>
      </c>
      <c r="U2163" s="7">
        <f t="shared" si="282"/>
        <v>30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77"/>
        <v>112.26666666666667</v>
      </c>
      <c r="P2164" s="7">
        <f t="shared" si="285"/>
        <v>87.103448275862064</v>
      </c>
      <c r="Q2164" s="9" t="str">
        <f t="shared" si="279"/>
        <v>music</v>
      </c>
      <c r="R2164" s="10" t="str">
        <f t="shared" si="280"/>
        <v>rock</v>
      </c>
      <c r="S2164" s="8">
        <f t="shared" si="281"/>
        <v>41813.557766203703</v>
      </c>
      <c r="T2164" s="8">
        <f t="shared" si="278"/>
        <v>41844.557766203703</v>
      </c>
      <c r="U2164" s="7">
        <f t="shared" si="282"/>
        <v>31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77"/>
        <v>132.19999999999999</v>
      </c>
      <c r="P2165" s="7">
        <f t="shared" si="285"/>
        <v>75.11363636363636</v>
      </c>
      <c r="Q2165" s="9" t="str">
        <f t="shared" si="279"/>
        <v>music</v>
      </c>
      <c r="R2165" s="10" t="str">
        <f t="shared" si="280"/>
        <v>rock</v>
      </c>
      <c r="S2165" s="8">
        <f t="shared" si="281"/>
        <v>42111.691203703704</v>
      </c>
      <c r="T2165" s="8">
        <f t="shared" si="278"/>
        <v>42162.951388888883</v>
      </c>
      <c r="U2165" s="7">
        <f t="shared" si="282"/>
        <v>51.26018518517958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77"/>
        <v>102.63636363636364</v>
      </c>
      <c r="P2166" s="7">
        <f t="shared" si="285"/>
        <v>68.01204819277109</v>
      </c>
      <c r="Q2166" s="9" t="str">
        <f t="shared" si="279"/>
        <v>music</v>
      </c>
      <c r="R2166" s="10" t="str">
        <f t="shared" si="280"/>
        <v>rock</v>
      </c>
      <c r="S2166" s="8">
        <f t="shared" si="281"/>
        <v>42515.509421296294</v>
      </c>
      <c r="T2166" s="8">
        <f t="shared" si="278"/>
        <v>42545.957638888889</v>
      </c>
      <c r="U2166" s="7">
        <f t="shared" si="282"/>
        <v>30.448217592595029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77"/>
        <v>138.63999999999999</v>
      </c>
      <c r="P2167" s="7">
        <f t="shared" si="285"/>
        <v>29.623931623931625</v>
      </c>
      <c r="Q2167" s="9" t="str">
        <f t="shared" si="279"/>
        <v>music</v>
      </c>
      <c r="R2167" s="10" t="str">
        <f t="shared" si="280"/>
        <v>rock</v>
      </c>
      <c r="S2167" s="8">
        <f t="shared" si="281"/>
        <v>42438.458738425928</v>
      </c>
      <c r="T2167" s="8">
        <f t="shared" si="278"/>
        <v>42468.417071759257</v>
      </c>
      <c r="U2167" s="7">
        <f t="shared" si="282"/>
        <v>29.958333333328483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77"/>
        <v>146.6</v>
      </c>
      <c r="P2168" s="7">
        <f t="shared" si="285"/>
        <v>91.625</v>
      </c>
      <c r="Q2168" s="9" t="str">
        <f t="shared" si="279"/>
        <v>music</v>
      </c>
      <c r="R2168" s="10" t="str">
        <f t="shared" si="280"/>
        <v>rock</v>
      </c>
      <c r="S2168" s="8">
        <f t="shared" si="281"/>
        <v>41933.629837962959</v>
      </c>
      <c r="T2168" s="8">
        <f t="shared" si="278"/>
        <v>41978.671504629623</v>
      </c>
      <c r="U2168" s="7">
        <f t="shared" si="282"/>
        <v>45.041666666664241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77"/>
        <v>120</v>
      </c>
      <c r="P2169" s="7">
        <f t="shared" si="285"/>
        <v>22.5</v>
      </c>
      <c r="Q2169" s="9" t="str">
        <f t="shared" si="279"/>
        <v>music</v>
      </c>
      <c r="R2169" s="10" t="str">
        <f t="shared" si="280"/>
        <v>rock</v>
      </c>
      <c r="S2169" s="8">
        <f t="shared" si="281"/>
        <v>41152.858067129629</v>
      </c>
      <c r="T2169" s="8">
        <f t="shared" si="278"/>
        <v>41166.858067129629</v>
      </c>
      <c r="U2169" s="7">
        <f t="shared" si="282"/>
        <v>14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77"/>
        <v>121.58161111111112</v>
      </c>
      <c r="P2170" s="7">
        <f t="shared" si="285"/>
        <v>64.366735294117646</v>
      </c>
      <c r="Q2170" s="9" t="str">
        <f t="shared" si="279"/>
        <v>music</v>
      </c>
      <c r="R2170" s="10" t="str">
        <f t="shared" si="280"/>
        <v>rock</v>
      </c>
      <c r="S2170" s="8">
        <f t="shared" si="281"/>
        <v>42745.391909722217</v>
      </c>
      <c r="T2170" s="8">
        <f t="shared" si="278"/>
        <v>42775.999999999993</v>
      </c>
      <c r="U2170" s="7">
        <f t="shared" si="282"/>
        <v>30.608090277775773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77"/>
        <v>100</v>
      </c>
      <c r="P2171" s="7">
        <f t="shared" si="285"/>
        <v>21.857142857142858</v>
      </c>
      <c r="Q2171" s="9" t="str">
        <f t="shared" si="279"/>
        <v>music</v>
      </c>
      <c r="R2171" s="10" t="str">
        <f t="shared" si="280"/>
        <v>rock</v>
      </c>
      <c r="S2171" s="8">
        <f t="shared" si="281"/>
        <v>42793.492488425924</v>
      </c>
      <c r="T2171" s="8">
        <f t="shared" si="278"/>
        <v>42796.492488425924</v>
      </c>
      <c r="U2171" s="7">
        <f t="shared" si="282"/>
        <v>3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77"/>
        <v>180.85714285714286</v>
      </c>
      <c r="P2172" s="7">
        <f t="shared" si="285"/>
        <v>33.315789473684212</v>
      </c>
      <c r="Q2172" s="9" t="str">
        <f t="shared" si="279"/>
        <v>music</v>
      </c>
      <c r="R2172" s="10" t="str">
        <f t="shared" si="280"/>
        <v>rock</v>
      </c>
      <c r="S2172" s="8">
        <f t="shared" si="281"/>
        <v>42198.541921296295</v>
      </c>
      <c r="T2172" s="8">
        <f t="shared" si="278"/>
        <v>42238.541921296295</v>
      </c>
      <c r="U2172" s="7">
        <f t="shared" si="282"/>
        <v>40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77"/>
        <v>106.075</v>
      </c>
      <c r="P2173" s="7">
        <f t="shared" si="285"/>
        <v>90.276595744680847</v>
      </c>
      <c r="Q2173" s="9" t="str">
        <f t="shared" si="279"/>
        <v>music</v>
      </c>
      <c r="R2173" s="10" t="str">
        <f t="shared" si="280"/>
        <v>rock</v>
      </c>
      <c r="S2173" s="8">
        <f t="shared" si="281"/>
        <v>42141.748784722215</v>
      </c>
      <c r="T2173" s="8">
        <f t="shared" si="278"/>
        <v>42176.999999999993</v>
      </c>
      <c r="U2173" s="7">
        <f t="shared" si="282"/>
        <v>35.251215277778101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77"/>
        <v>100</v>
      </c>
      <c r="P2174" s="7">
        <f t="shared" si="285"/>
        <v>76.92307692307692</v>
      </c>
      <c r="Q2174" s="9" t="str">
        <f t="shared" si="279"/>
        <v>music</v>
      </c>
      <c r="R2174" s="10" t="str">
        <f t="shared" si="280"/>
        <v>rock</v>
      </c>
      <c r="S2174" s="8">
        <f t="shared" si="281"/>
        <v>42082.371759259258</v>
      </c>
      <c r="T2174" s="8">
        <f t="shared" si="278"/>
        <v>42112.371759259258</v>
      </c>
      <c r="U2174" s="7">
        <f t="shared" si="282"/>
        <v>30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77"/>
        <v>126.92857142857143</v>
      </c>
      <c r="P2175" s="7">
        <f t="shared" si="285"/>
        <v>59.233333333333334</v>
      </c>
      <c r="Q2175" s="9" t="str">
        <f t="shared" si="279"/>
        <v>music</v>
      </c>
      <c r="R2175" s="10" t="str">
        <f t="shared" si="280"/>
        <v>rock</v>
      </c>
      <c r="S2175" s="8">
        <f t="shared" si="281"/>
        <v>41495.484293981477</v>
      </c>
      <c r="T2175" s="8">
        <f t="shared" si="278"/>
        <v>41526.957638888889</v>
      </c>
      <c r="U2175" s="7">
        <f t="shared" si="282"/>
        <v>31.473344907411956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77"/>
        <v>102.97499999999999</v>
      </c>
      <c r="P2176" s="7">
        <f t="shared" si="285"/>
        <v>65.38095238095238</v>
      </c>
      <c r="Q2176" s="9" t="str">
        <f t="shared" si="279"/>
        <v>music</v>
      </c>
      <c r="R2176" s="10" t="str">
        <f t="shared" si="280"/>
        <v>rock</v>
      </c>
      <c r="S2176" s="8">
        <f t="shared" si="281"/>
        <v>42465.334571759253</v>
      </c>
      <c r="T2176" s="8">
        <f t="shared" si="278"/>
        <v>42495.334571759253</v>
      </c>
      <c r="U2176" s="7">
        <f t="shared" si="282"/>
        <v>30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77"/>
        <v>250</v>
      </c>
      <c r="P2177" s="7">
        <f t="shared" si="285"/>
        <v>67.307692307692307</v>
      </c>
      <c r="Q2177" s="9" t="str">
        <f t="shared" si="279"/>
        <v>music</v>
      </c>
      <c r="R2177" s="10" t="str">
        <f t="shared" si="280"/>
        <v>rock</v>
      </c>
      <c r="S2177" s="8">
        <f t="shared" si="281"/>
        <v>42564.800763888888</v>
      </c>
      <c r="T2177" s="8">
        <f t="shared" si="278"/>
        <v>42571.800763888888</v>
      </c>
      <c r="U2177" s="7">
        <f t="shared" si="282"/>
        <v>7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286">E2178*100/D2178</f>
        <v>126.02</v>
      </c>
      <c r="P2178" s="7">
        <f t="shared" si="285"/>
        <v>88.74647887323944</v>
      </c>
      <c r="Q2178" s="9" t="str">
        <f t="shared" si="279"/>
        <v>music</v>
      </c>
      <c r="R2178" s="10" t="str">
        <f t="shared" si="280"/>
        <v>rock</v>
      </c>
      <c r="S2178" s="8">
        <f t="shared" si="281"/>
        <v>42096.424872685187</v>
      </c>
      <c r="T2178" s="8">
        <f t="shared" ref="T2178:T2241" si="287">(I2178/86400)+25569+(-5/24)</f>
        <v>42126.424872685187</v>
      </c>
      <c r="U2178" s="7">
        <f t="shared" si="282"/>
        <v>30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286"/>
        <v>100.12</v>
      </c>
      <c r="P2179" s="7">
        <f t="shared" si="285"/>
        <v>65.868421052631575</v>
      </c>
      <c r="Q2179" s="9" t="str">
        <f t="shared" ref="Q2179:Q2242" si="288">LEFT(N2179, SEARCH("/",N2179,1)-1)</f>
        <v>music</v>
      </c>
      <c r="R2179" s="10" t="str">
        <f t="shared" ref="R2179:R2242" si="289">RIGHT(N2179,LEN(N2179)-FIND("/",N2179))</f>
        <v>rock</v>
      </c>
      <c r="S2179" s="8">
        <f t="shared" ref="S2179:S2242" si="290">(J2179/86400)+25569+(-5/24)</f>
        <v>42502.042442129627</v>
      </c>
      <c r="T2179" s="8">
        <f t="shared" si="287"/>
        <v>42527.042442129627</v>
      </c>
      <c r="U2179" s="7">
        <f t="shared" ref="U2179:U2242" si="291">T2179-S2179</f>
        <v>25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86"/>
        <v>138.63999999999999</v>
      </c>
      <c r="P2180" s="7">
        <f t="shared" si="285"/>
        <v>40.349243306169967</v>
      </c>
      <c r="Q2180" s="9" t="str">
        <f t="shared" si="288"/>
        <v>music</v>
      </c>
      <c r="R2180" s="10" t="str">
        <f t="shared" si="289"/>
        <v>rock</v>
      </c>
      <c r="S2180" s="8">
        <f t="shared" si="290"/>
        <v>42723.428206018514</v>
      </c>
      <c r="T2180" s="8">
        <f t="shared" si="287"/>
        <v>42753.428206018514</v>
      </c>
      <c r="U2180" s="7">
        <f t="shared" si="291"/>
        <v>30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86"/>
        <v>161.4</v>
      </c>
      <c r="P2181" s="7">
        <f t="shared" si="285"/>
        <v>76.857142857142861</v>
      </c>
      <c r="Q2181" s="9" t="str">
        <f t="shared" si="288"/>
        <v>music</v>
      </c>
      <c r="R2181" s="10" t="str">
        <f t="shared" si="289"/>
        <v>rock</v>
      </c>
      <c r="S2181" s="8">
        <f t="shared" si="290"/>
        <v>42074.962870370371</v>
      </c>
      <c r="T2181" s="8">
        <f t="shared" si="287"/>
        <v>42104.962870370371</v>
      </c>
      <c r="U2181" s="7">
        <f t="shared" si="291"/>
        <v>30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86"/>
        <v>107.1842</v>
      </c>
      <c r="P2182" s="7">
        <f t="shared" si="285"/>
        <v>68.707820512820518</v>
      </c>
      <c r="Q2182" s="9" t="str">
        <f t="shared" si="288"/>
        <v>music</v>
      </c>
      <c r="R2182" s="10" t="str">
        <f t="shared" si="289"/>
        <v>rock</v>
      </c>
      <c r="S2182" s="8">
        <f t="shared" si="290"/>
        <v>42279.461435185185</v>
      </c>
      <c r="T2182" s="8">
        <f t="shared" si="287"/>
        <v>42321.503101851849</v>
      </c>
      <c r="U2182" s="7">
        <f t="shared" si="291"/>
        <v>42.041666666664241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86"/>
        <v>153.1</v>
      </c>
      <c r="P2183" s="7">
        <f t="shared" si="285"/>
        <v>57.773584905660378</v>
      </c>
      <c r="Q2183" s="9" t="str">
        <f t="shared" si="288"/>
        <v>games</v>
      </c>
      <c r="R2183" s="10" t="str">
        <f t="shared" si="289"/>
        <v>tabletop games</v>
      </c>
      <c r="S2183" s="8">
        <f t="shared" si="290"/>
        <v>42772.796909722216</v>
      </c>
      <c r="T2183" s="8">
        <f t="shared" si="287"/>
        <v>42786.796909722216</v>
      </c>
      <c r="U2183" s="7">
        <f t="shared" si="291"/>
        <v>14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86"/>
        <v>524.16666666666663</v>
      </c>
      <c r="P2184" s="7">
        <f t="shared" ref="P2184:P2215" si="292">E2184/L2184</f>
        <v>44.171348314606739</v>
      </c>
      <c r="Q2184" s="9" t="str">
        <f t="shared" si="288"/>
        <v>games</v>
      </c>
      <c r="R2184" s="10" t="str">
        <f t="shared" si="289"/>
        <v>tabletop games</v>
      </c>
      <c r="S2184" s="8">
        <f t="shared" si="290"/>
        <v>41879.692418981482</v>
      </c>
      <c r="T2184" s="8">
        <f t="shared" si="287"/>
        <v>41914.692418981482</v>
      </c>
      <c r="U2184" s="7">
        <f t="shared" si="291"/>
        <v>35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86"/>
        <v>489.27777777777777</v>
      </c>
      <c r="P2185" s="7">
        <f t="shared" si="292"/>
        <v>31.566308243727597</v>
      </c>
      <c r="Q2185" s="9" t="str">
        <f t="shared" si="288"/>
        <v>games</v>
      </c>
      <c r="R2185" s="10" t="str">
        <f t="shared" si="289"/>
        <v>tabletop games</v>
      </c>
      <c r="S2185" s="8">
        <f t="shared" si="290"/>
        <v>42745.157141203701</v>
      </c>
      <c r="T2185" s="8">
        <f t="shared" si="287"/>
        <v>42774.999999999993</v>
      </c>
      <c r="U2185" s="7">
        <f t="shared" si="291"/>
        <v>29.842858796291694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86"/>
        <v>284.74</v>
      </c>
      <c r="P2186" s="7">
        <f t="shared" si="292"/>
        <v>107.04511278195488</v>
      </c>
      <c r="Q2186" s="9" t="str">
        <f t="shared" si="288"/>
        <v>games</v>
      </c>
      <c r="R2186" s="10" t="str">
        <f t="shared" si="289"/>
        <v>tabletop games</v>
      </c>
      <c r="S2186" s="8">
        <f t="shared" si="290"/>
        <v>42380.481956018521</v>
      </c>
      <c r="T2186" s="8">
        <f t="shared" si="287"/>
        <v>42394.458333333336</v>
      </c>
      <c r="U2186" s="7">
        <f t="shared" si="291"/>
        <v>13.976377314815181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86"/>
        <v>1856.97</v>
      </c>
      <c r="P2187" s="7">
        <f t="shared" si="292"/>
        <v>149.03451043338683</v>
      </c>
      <c r="Q2187" s="9" t="str">
        <f t="shared" si="288"/>
        <v>games</v>
      </c>
      <c r="R2187" s="10" t="str">
        <f t="shared" si="289"/>
        <v>tabletop games</v>
      </c>
      <c r="S2187" s="8">
        <f t="shared" si="290"/>
        <v>41319.141655092586</v>
      </c>
      <c r="T2187" s="8">
        <f t="shared" si="287"/>
        <v>41359.141655092586</v>
      </c>
      <c r="U2187" s="7">
        <f t="shared" si="291"/>
        <v>40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86"/>
        <v>109.675</v>
      </c>
      <c r="P2188" s="7">
        <f t="shared" si="292"/>
        <v>55.956632653061227</v>
      </c>
      <c r="Q2188" s="9" t="str">
        <f t="shared" si="288"/>
        <v>games</v>
      </c>
      <c r="R2188" s="10" t="str">
        <f t="shared" si="289"/>
        <v>tabletop games</v>
      </c>
      <c r="S2188" s="8">
        <f t="shared" si="290"/>
        <v>42583.406747685185</v>
      </c>
      <c r="T2188" s="8">
        <f t="shared" si="287"/>
        <v>42619.874999999993</v>
      </c>
      <c r="U2188" s="7">
        <f t="shared" si="291"/>
        <v>36.468252314807614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86"/>
        <v>1014.6425</v>
      </c>
      <c r="P2189" s="7">
        <f t="shared" si="292"/>
        <v>56.970381807973048</v>
      </c>
      <c r="Q2189" s="9" t="str">
        <f t="shared" si="288"/>
        <v>games</v>
      </c>
      <c r="R2189" s="10" t="str">
        <f t="shared" si="289"/>
        <v>tabletop games</v>
      </c>
      <c r="S2189" s="8">
        <f t="shared" si="290"/>
        <v>42068.000763888886</v>
      </c>
      <c r="T2189" s="8">
        <f t="shared" si="287"/>
        <v>42096.957638888889</v>
      </c>
      <c r="U2189" s="7">
        <f t="shared" si="291"/>
        <v>28.956875000003492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86"/>
        <v>412.17692027666544</v>
      </c>
      <c r="P2190" s="7">
        <f t="shared" si="292"/>
        <v>44.056420233463037</v>
      </c>
      <c r="Q2190" s="9" t="str">
        <f t="shared" si="288"/>
        <v>games</v>
      </c>
      <c r="R2190" s="10" t="str">
        <f t="shared" si="289"/>
        <v>tabletop games</v>
      </c>
      <c r="S2190" s="8">
        <f t="shared" si="290"/>
        <v>42633.377789351849</v>
      </c>
      <c r="T2190" s="8">
        <f t="shared" si="287"/>
        <v>42668.499999999993</v>
      </c>
      <c r="U2190" s="7">
        <f t="shared" si="291"/>
        <v>35.122210648143664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86"/>
        <v>503.25</v>
      </c>
      <c r="P2191" s="7">
        <f t="shared" si="292"/>
        <v>68.625</v>
      </c>
      <c r="Q2191" s="9" t="str">
        <f t="shared" si="288"/>
        <v>games</v>
      </c>
      <c r="R2191" s="10" t="str">
        <f t="shared" si="289"/>
        <v>tabletop games</v>
      </c>
      <c r="S2191" s="8">
        <f t="shared" si="290"/>
        <v>42467.579861111109</v>
      </c>
      <c r="T2191" s="8">
        <f t="shared" si="287"/>
        <v>42481.708333333336</v>
      </c>
      <c r="U2191" s="7">
        <f t="shared" si="291"/>
        <v>14.128472222226264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86"/>
        <v>184.61052631578949</v>
      </c>
      <c r="P2192" s="7">
        <f t="shared" si="292"/>
        <v>65.318435754189949</v>
      </c>
      <c r="Q2192" s="9" t="str">
        <f t="shared" si="288"/>
        <v>games</v>
      </c>
      <c r="R2192" s="10" t="str">
        <f t="shared" si="289"/>
        <v>tabletop games</v>
      </c>
      <c r="S2192" s="8">
        <f t="shared" si="290"/>
        <v>42417.416712962957</v>
      </c>
      <c r="T2192" s="8">
        <f t="shared" si="287"/>
        <v>42452.082638888889</v>
      </c>
      <c r="U2192" s="7">
        <f t="shared" si="291"/>
        <v>34.665925925932243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86"/>
        <v>119.73333333333333</v>
      </c>
      <c r="P2193" s="7">
        <f t="shared" si="292"/>
        <v>35.92</v>
      </c>
      <c r="Q2193" s="9" t="str">
        <f t="shared" si="288"/>
        <v>games</v>
      </c>
      <c r="R2193" s="10" t="str">
        <f t="shared" si="289"/>
        <v>tabletop games</v>
      </c>
      <c r="S2193" s="8">
        <f t="shared" si="290"/>
        <v>42768.6253125</v>
      </c>
      <c r="T2193" s="8">
        <f t="shared" si="287"/>
        <v>42780.6253125</v>
      </c>
      <c r="U2193" s="7">
        <f t="shared" si="291"/>
        <v>12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86"/>
        <v>1081.2401666666667</v>
      </c>
      <c r="P2194" s="7">
        <f t="shared" si="292"/>
        <v>40.070667078443485</v>
      </c>
      <c r="Q2194" s="9" t="str">
        <f t="shared" si="288"/>
        <v>games</v>
      </c>
      <c r="R2194" s="10" t="str">
        <f t="shared" si="289"/>
        <v>tabletop games</v>
      </c>
      <c r="S2194" s="8">
        <f t="shared" si="290"/>
        <v>42691.642870370364</v>
      </c>
      <c r="T2194" s="8">
        <f t="shared" si="287"/>
        <v>42719.749999999993</v>
      </c>
      <c r="U2194" s="7">
        <f t="shared" si="291"/>
        <v>28.107129629628616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86"/>
        <v>452.37333333333333</v>
      </c>
      <c r="P2195" s="7">
        <f t="shared" si="292"/>
        <v>75.647714604236342</v>
      </c>
      <c r="Q2195" s="9" t="str">
        <f t="shared" si="288"/>
        <v>games</v>
      </c>
      <c r="R2195" s="10" t="str">
        <f t="shared" si="289"/>
        <v>tabletop games</v>
      </c>
      <c r="S2195" s="8">
        <f t="shared" si="290"/>
        <v>42664.197592592587</v>
      </c>
      <c r="T2195" s="8">
        <f t="shared" si="287"/>
        <v>42694.999305555553</v>
      </c>
      <c r="U2195" s="7">
        <f t="shared" si="291"/>
        <v>30.801712962966121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86"/>
        <v>537.37</v>
      </c>
      <c r="P2196" s="7">
        <f t="shared" si="292"/>
        <v>61.203872437357631</v>
      </c>
      <c r="Q2196" s="9" t="str">
        <f t="shared" si="288"/>
        <v>games</v>
      </c>
      <c r="R2196" s="10" t="str">
        <f t="shared" si="289"/>
        <v>tabletop games</v>
      </c>
      <c r="S2196" s="8">
        <f t="shared" si="290"/>
        <v>42425.54965277778</v>
      </c>
      <c r="T2196" s="8">
        <f t="shared" si="287"/>
        <v>42455.507986111108</v>
      </c>
      <c r="U2196" s="7">
        <f t="shared" si="291"/>
        <v>29.958333333328483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86"/>
        <v>120.32608695652173</v>
      </c>
      <c r="P2197" s="7">
        <f t="shared" si="292"/>
        <v>48.130434782608695</v>
      </c>
      <c r="Q2197" s="9" t="str">
        <f t="shared" si="288"/>
        <v>games</v>
      </c>
      <c r="R2197" s="10" t="str">
        <f t="shared" si="289"/>
        <v>tabletop games</v>
      </c>
      <c r="S2197" s="8">
        <f t="shared" si="290"/>
        <v>42197.563657407409</v>
      </c>
      <c r="T2197" s="8">
        <f t="shared" si="287"/>
        <v>42227.563657407409</v>
      </c>
      <c r="U2197" s="7">
        <f t="shared" si="291"/>
        <v>30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86"/>
        <v>113.83571428571429</v>
      </c>
      <c r="P2198" s="7">
        <f t="shared" si="292"/>
        <v>68.106837606837601</v>
      </c>
      <c r="Q2198" s="9" t="str">
        <f t="shared" si="288"/>
        <v>games</v>
      </c>
      <c r="R2198" s="10" t="str">
        <f t="shared" si="289"/>
        <v>tabletop games</v>
      </c>
      <c r="S2198" s="8">
        <f t="shared" si="290"/>
        <v>42675.278958333329</v>
      </c>
      <c r="T2198" s="8">
        <f t="shared" si="287"/>
        <v>42706.083333333336</v>
      </c>
      <c r="U2198" s="7">
        <f t="shared" si="291"/>
        <v>30.804375000006985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86"/>
        <v>951.03110000000004</v>
      </c>
      <c r="P2199" s="7">
        <f t="shared" si="292"/>
        <v>65.891300230946882</v>
      </c>
      <c r="Q2199" s="9" t="str">
        <f t="shared" si="288"/>
        <v>games</v>
      </c>
      <c r="R2199" s="10" t="str">
        <f t="shared" si="289"/>
        <v>tabletop games</v>
      </c>
      <c r="S2199" s="8">
        <f t="shared" si="290"/>
        <v>42033.37568287037</v>
      </c>
      <c r="T2199" s="8">
        <f t="shared" si="287"/>
        <v>42063.37568287037</v>
      </c>
      <c r="U2199" s="7">
        <f t="shared" si="291"/>
        <v>30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86"/>
        <v>132.89250000000001</v>
      </c>
      <c r="P2200" s="7">
        <f t="shared" si="292"/>
        <v>81.654377880184327</v>
      </c>
      <c r="Q2200" s="9" t="str">
        <f t="shared" si="288"/>
        <v>games</v>
      </c>
      <c r="R2200" s="10" t="str">
        <f t="shared" si="289"/>
        <v>tabletop games</v>
      </c>
      <c r="S2200" s="8">
        <f t="shared" si="290"/>
        <v>42292.305555555555</v>
      </c>
      <c r="T2200" s="8">
        <f t="shared" si="287"/>
        <v>42322.347222222219</v>
      </c>
      <c r="U2200" s="7">
        <f t="shared" si="291"/>
        <v>30.041666666664241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86"/>
        <v>146.97777777777779</v>
      </c>
      <c r="P2201" s="7">
        <f t="shared" si="292"/>
        <v>52.701195219123505</v>
      </c>
      <c r="Q2201" s="9" t="str">
        <f t="shared" si="288"/>
        <v>games</v>
      </c>
      <c r="R2201" s="10" t="str">
        <f t="shared" si="289"/>
        <v>tabletop games</v>
      </c>
      <c r="S2201" s="8">
        <f t="shared" si="290"/>
        <v>42262.208310185182</v>
      </c>
      <c r="T2201" s="8">
        <f t="shared" si="287"/>
        <v>42292.208310185182</v>
      </c>
      <c r="U2201" s="7">
        <f t="shared" si="291"/>
        <v>30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86"/>
        <v>542.15</v>
      </c>
      <c r="P2202" s="7">
        <f t="shared" si="292"/>
        <v>41.228136882129277</v>
      </c>
      <c r="Q2202" s="9" t="str">
        <f t="shared" si="288"/>
        <v>games</v>
      </c>
      <c r="R2202" s="10" t="str">
        <f t="shared" si="289"/>
        <v>tabletop games</v>
      </c>
      <c r="S2202" s="8">
        <f t="shared" si="290"/>
        <v>42163.417453703696</v>
      </c>
      <c r="T2202" s="8">
        <f t="shared" si="287"/>
        <v>42190.916666666664</v>
      </c>
      <c r="U2202" s="7">
        <f t="shared" si="291"/>
        <v>27.499212962968159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86"/>
        <v>382.71818181818179</v>
      </c>
      <c r="P2203" s="7">
        <f t="shared" si="292"/>
        <v>15.035357142857142</v>
      </c>
      <c r="Q2203" s="9" t="str">
        <f t="shared" si="288"/>
        <v>music</v>
      </c>
      <c r="R2203" s="10" t="str">
        <f t="shared" si="289"/>
        <v>electronic music</v>
      </c>
      <c r="S2203" s="8">
        <f t="shared" si="290"/>
        <v>41276.638483796291</v>
      </c>
      <c r="T2203" s="8">
        <f t="shared" si="287"/>
        <v>41290.638483796291</v>
      </c>
      <c r="U2203" s="7">
        <f t="shared" si="291"/>
        <v>14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86"/>
        <v>704.18124999999998</v>
      </c>
      <c r="P2204" s="7">
        <f t="shared" si="292"/>
        <v>39.066920943134534</v>
      </c>
      <c r="Q2204" s="9" t="str">
        <f t="shared" si="288"/>
        <v>music</v>
      </c>
      <c r="R2204" s="10" t="str">
        <f t="shared" si="289"/>
        <v>electronic music</v>
      </c>
      <c r="S2204" s="8">
        <f t="shared" si="290"/>
        <v>41184.640833333331</v>
      </c>
      <c r="T2204" s="8">
        <f t="shared" si="287"/>
        <v>41214.640833333331</v>
      </c>
      <c r="U2204" s="7">
        <f t="shared" si="291"/>
        <v>30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86"/>
        <v>109.55</v>
      </c>
      <c r="P2205" s="7">
        <f t="shared" si="292"/>
        <v>43.82</v>
      </c>
      <c r="Q2205" s="9" t="str">
        <f t="shared" si="288"/>
        <v>music</v>
      </c>
      <c r="R2205" s="10" t="str">
        <f t="shared" si="289"/>
        <v>electronic music</v>
      </c>
      <c r="S2205" s="8">
        <f t="shared" si="290"/>
        <v>42241.651412037034</v>
      </c>
      <c r="T2205" s="8">
        <f t="shared" si="287"/>
        <v>42271.651412037034</v>
      </c>
      <c r="U2205" s="7">
        <f t="shared" si="291"/>
        <v>30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86"/>
        <v>132.86666666666667</v>
      </c>
      <c r="P2206" s="7">
        <f t="shared" si="292"/>
        <v>27.301369863013697</v>
      </c>
      <c r="Q2206" s="9" t="str">
        <f t="shared" si="288"/>
        <v>music</v>
      </c>
      <c r="R2206" s="10" t="str">
        <f t="shared" si="289"/>
        <v>electronic music</v>
      </c>
      <c r="S2206" s="8">
        <f t="shared" si="290"/>
        <v>41312.103229166663</v>
      </c>
      <c r="T2206" s="8">
        <f t="shared" si="287"/>
        <v>41342.103229166663</v>
      </c>
      <c r="U2206" s="7">
        <f t="shared" si="291"/>
        <v>30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86"/>
        <v>152</v>
      </c>
      <c r="P2207" s="7">
        <f t="shared" si="292"/>
        <v>42.222222222222221</v>
      </c>
      <c r="Q2207" s="9" t="str">
        <f t="shared" si="288"/>
        <v>music</v>
      </c>
      <c r="R2207" s="10" t="str">
        <f t="shared" si="289"/>
        <v>electronic music</v>
      </c>
      <c r="S2207" s="8">
        <f t="shared" si="290"/>
        <v>41031.613298611112</v>
      </c>
      <c r="T2207" s="8">
        <f t="shared" si="287"/>
        <v>41061.613298611112</v>
      </c>
      <c r="U2207" s="7">
        <f t="shared" si="291"/>
        <v>30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86"/>
        <v>102.72727272727273</v>
      </c>
      <c r="P2208" s="7">
        <f t="shared" si="292"/>
        <v>33.235294117647058</v>
      </c>
      <c r="Q2208" s="9" t="str">
        <f t="shared" si="288"/>
        <v>music</v>
      </c>
      <c r="R2208" s="10" t="str">
        <f t="shared" si="289"/>
        <v>electronic music</v>
      </c>
      <c r="S2208" s="8">
        <f t="shared" si="290"/>
        <v>40997.048888888887</v>
      </c>
      <c r="T2208" s="8">
        <f t="shared" si="287"/>
        <v>41015.048888888887</v>
      </c>
      <c r="U2208" s="7">
        <f t="shared" si="291"/>
        <v>18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86"/>
        <v>100</v>
      </c>
      <c r="P2209" s="7">
        <f t="shared" si="292"/>
        <v>285.71428571428572</v>
      </c>
      <c r="Q2209" s="9" t="str">
        <f t="shared" si="288"/>
        <v>music</v>
      </c>
      <c r="R2209" s="10" t="str">
        <f t="shared" si="289"/>
        <v>electronic music</v>
      </c>
      <c r="S2209" s="8">
        <f t="shared" si="290"/>
        <v>41563.985798611109</v>
      </c>
      <c r="T2209" s="8">
        <f t="shared" si="287"/>
        <v>41594.027465277773</v>
      </c>
      <c r="U2209" s="7">
        <f t="shared" si="291"/>
        <v>30.041666666664241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86"/>
        <v>101.6</v>
      </c>
      <c r="P2210" s="7">
        <f t="shared" si="292"/>
        <v>42.333333333333336</v>
      </c>
      <c r="Q2210" s="9" t="str">
        <f t="shared" si="288"/>
        <v>music</v>
      </c>
      <c r="R2210" s="10" t="str">
        <f t="shared" si="289"/>
        <v>electronic music</v>
      </c>
      <c r="S2210" s="8">
        <f t="shared" si="290"/>
        <v>40946.673912037033</v>
      </c>
      <c r="T2210" s="8">
        <f t="shared" si="287"/>
        <v>41005.958333333328</v>
      </c>
      <c r="U2210" s="7">
        <f t="shared" si="291"/>
        <v>59.284421296295477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86"/>
        <v>150.80000000000001</v>
      </c>
      <c r="P2211" s="7">
        <f t="shared" si="292"/>
        <v>50.266666666666666</v>
      </c>
      <c r="Q2211" s="9" t="str">
        <f t="shared" si="288"/>
        <v>music</v>
      </c>
      <c r="R2211" s="10" t="str">
        <f t="shared" si="289"/>
        <v>electronic music</v>
      </c>
      <c r="S2211" s="8">
        <f t="shared" si="290"/>
        <v>41732.27134259259</v>
      </c>
      <c r="T2211" s="8">
        <f t="shared" si="287"/>
        <v>41743.75</v>
      </c>
      <c r="U2211" s="7">
        <f t="shared" si="291"/>
        <v>11.478657407409628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86"/>
        <v>111.425</v>
      </c>
      <c r="P2212" s="7">
        <f t="shared" si="292"/>
        <v>61.902777777777779</v>
      </c>
      <c r="Q2212" s="9" t="str">
        <f t="shared" si="288"/>
        <v>music</v>
      </c>
      <c r="R2212" s="10" t="str">
        <f t="shared" si="289"/>
        <v>electronic music</v>
      </c>
      <c r="S2212" s="8">
        <f t="shared" si="290"/>
        <v>40955.857754629629</v>
      </c>
      <c r="T2212" s="8">
        <f t="shared" si="287"/>
        <v>41013.525000000001</v>
      </c>
      <c r="U2212" s="7">
        <f t="shared" si="291"/>
        <v>57.667245370372257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86"/>
        <v>195.6</v>
      </c>
      <c r="P2213" s="7">
        <f t="shared" si="292"/>
        <v>40.75</v>
      </c>
      <c r="Q2213" s="9" t="str">
        <f t="shared" si="288"/>
        <v>music</v>
      </c>
      <c r="R2213" s="10" t="str">
        <f t="shared" si="289"/>
        <v>electronic music</v>
      </c>
      <c r="S2213" s="8">
        <f t="shared" si="290"/>
        <v>41716.576678240737</v>
      </c>
      <c r="T2213" s="8">
        <f t="shared" si="287"/>
        <v>41739.082638888889</v>
      </c>
      <c r="U2213" s="7">
        <f t="shared" si="291"/>
        <v>22.505960648151813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86"/>
        <v>114.38333333333334</v>
      </c>
      <c r="P2214" s="7">
        <f t="shared" si="292"/>
        <v>55.796747967479675</v>
      </c>
      <c r="Q2214" s="9" t="str">
        <f t="shared" si="288"/>
        <v>music</v>
      </c>
      <c r="R2214" s="10" t="str">
        <f t="shared" si="289"/>
        <v>electronic music</v>
      </c>
      <c r="S2214" s="8">
        <f t="shared" si="290"/>
        <v>41548.539085648146</v>
      </c>
      <c r="T2214" s="8">
        <f t="shared" si="287"/>
        <v>41581.833333333328</v>
      </c>
      <c r="U2214" s="7">
        <f t="shared" si="291"/>
        <v>33.294247685182199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86"/>
        <v>200</v>
      </c>
      <c r="P2215" s="7">
        <f t="shared" si="292"/>
        <v>10</v>
      </c>
      <c r="Q2215" s="9" t="str">
        <f t="shared" si="288"/>
        <v>music</v>
      </c>
      <c r="R2215" s="10" t="str">
        <f t="shared" si="289"/>
        <v>electronic music</v>
      </c>
      <c r="S2215" s="8">
        <f t="shared" si="290"/>
        <v>42109.617812499993</v>
      </c>
      <c r="T2215" s="8">
        <f t="shared" si="287"/>
        <v>42139.617812499993</v>
      </c>
      <c r="U2215" s="7">
        <f t="shared" si="291"/>
        <v>30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86"/>
        <v>292.50166666666667</v>
      </c>
      <c r="P2216" s="7">
        <f t="shared" ref="P2216:P2247" si="293">E2216/L2216</f>
        <v>73.125416666666666</v>
      </c>
      <c r="Q2216" s="9" t="str">
        <f t="shared" si="288"/>
        <v>music</v>
      </c>
      <c r="R2216" s="10" t="str">
        <f t="shared" si="289"/>
        <v>electronic music</v>
      </c>
      <c r="S2216" s="8">
        <f t="shared" si="290"/>
        <v>41646.58388888889</v>
      </c>
      <c r="T2216" s="8">
        <f t="shared" si="287"/>
        <v>41676.58388888889</v>
      </c>
      <c r="U2216" s="7">
        <f t="shared" si="291"/>
        <v>30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86"/>
        <v>156.36363636363637</v>
      </c>
      <c r="P2217" s="7">
        <f t="shared" si="293"/>
        <v>26.060606060606062</v>
      </c>
      <c r="Q2217" s="9" t="str">
        <f t="shared" si="288"/>
        <v>music</v>
      </c>
      <c r="R2217" s="10" t="str">
        <f t="shared" si="289"/>
        <v>electronic music</v>
      </c>
      <c r="S2217" s="8">
        <f t="shared" si="290"/>
        <v>40958.508935185186</v>
      </c>
      <c r="T2217" s="8">
        <f t="shared" si="287"/>
        <v>40981.082638888889</v>
      </c>
      <c r="U2217" s="7">
        <f t="shared" si="291"/>
        <v>22.573703703703359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86"/>
        <v>105.66666666666667</v>
      </c>
      <c r="P2218" s="7">
        <f t="shared" si="293"/>
        <v>22.642857142857142</v>
      </c>
      <c r="Q2218" s="9" t="str">
        <f t="shared" si="288"/>
        <v>music</v>
      </c>
      <c r="R2218" s="10" t="str">
        <f t="shared" si="289"/>
        <v>electronic music</v>
      </c>
      <c r="S2218" s="8">
        <f t="shared" si="290"/>
        <v>42194.543344907404</v>
      </c>
      <c r="T2218" s="8">
        <f t="shared" si="287"/>
        <v>42208.543344907404</v>
      </c>
      <c r="U2218" s="7">
        <f t="shared" si="291"/>
        <v>14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86"/>
        <v>101.19047619047619</v>
      </c>
      <c r="P2219" s="7">
        <f t="shared" si="293"/>
        <v>47.222222222222221</v>
      </c>
      <c r="Q2219" s="9" t="str">
        <f t="shared" si="288"/>
        <v>music</v>
      </c>
      <c r="R2219" s="10" t="str">
        <f t="shared" si="289"/>
        <v>electronic music</v>
      </c>
      <c r="S2219" s="8">
        <f t="shared" si="290"/>
        <v>42299.568437499998</v>
      </c>
      <c r="T2219" s="8">
        <f t="shared" si="287"/>
        <v>42310.124999999993</v>
      </c>
      <c r="U2219" s="7">
        <f t="shared" si="291"/>
        <v>10.55656249999447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86"/>
        <v>122.833</v>
      </c>
      <c r="P2220" s="7">
        <f t="shared" si="293"/>
        <v>32.324473684210524</v>
      </c>
      <c r="Q2220" s="9" t="str">
        <f t="shared" si="288"/>
        <v>music</v>
      </c>
      <c r="R2220" s="10" t="str">
        <f t="shared" si="289"/>
        <v>electronic music</v>
      </c>
      <c r="S2220" s="8">
        <f t="shared" si="290"/>
        <v>41127.603969907403</v>
      </c>
      <c r="T2220" s="8">
        <f t="shared" si="287"/>
        <v>41149.791666666664</v>
      </c>
      <c r="U2220" s="7">
        <f t="shared" si="291"/>
        <v>22.187696759261598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86"/>
        <v>101.5</v>
      </c>
      <c r="P2221" s="7">
        <f t="shared" si="293"/>
        <v>53.421052631578945</v>
      </c>
      <c r="Q2221" s="9" t="str">
        <f t="shared" si="288"/>
        <v>music</v>
      </c>
      <c r="R2221" s="10" t="str">
        <f t="shared" si="289"/>
        <v>electronic music</v>
      </c>
      <c r="S2221" s="8">
        <f t="shared" si="290"/>
        <v>42205.510555555556</v>
      </c>
      <c r="T2221" s="8">
        <f t="shared" si="287"/>
        <v>42235.510555555556</v>
      </c>
      <c r="U2221" s="7">
        <f t="shared" si="291"/>
        <v>30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86"/>
        <v>101.14285714285714</v>
      </c>
      <c r="P2222" s="7">
        <f t="shared" si="293"/>
        <v>51.304347826086953</v>
      </c>
      <c r="Q2222" s="9" t="str">
        <f t="shared" si="288"/>
        <v>music</v>
      </c>
      <c r="R2222" s="10" t="str">
        <f t="shared" si="289"/>
        <v>electronic music</v>
      </c>
      <c r="S2222" s="8">
        <f t="shared" si="290"/>
        <v>41451.852268518516</v>
      </c>
      <c r="T2222" s="8">
        <f t="shared" si="287"/>
        <v>41481.852268518516</v>
      </c>
      <c r="U2222" s="7">
        <f t="shared" si="291"/>
        <v>30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86"/>
        <v>108.12</v>
      </c>
      <c r="P2223" s="7">
        <f t="shared" si="293"/>
        <v>37.197247706422019</v>
      </c>
      <c r="Q2223" s="9" t="str">
        <f t="shared" si="288"/>
        <v>games</v>
      </c>
      <c r="R2223" s="10" t="str">
        <f t="shared" si="289"/>
        <v>tabletop games</v>
      </c>
      <c r="S2223" s="8">
        <f t="shared" si="290"/>
        <v>42452.458437499998</v>
      </c>
      <c r="T2223" s="8">
        <f t="shared" si="287"/>
        <v>42482.791666666664</v>
      </c>
      <c r="U2223" s="7">
        <f t="shared" si="291"/>
        <v>30.33322916666657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86"/>
        <v>162.6</v>
      </c>
      <c r="P2224" s="7">
        <f t="shared" si="293"/>
        <v>27.1</v>
      </c>
      <c r="Q2224" s="9" t="str">
        <f t="shared" si="288"/>
        <v>games</v>
      </c>
      <c r="R2224" s="10" t="str">
        <f t="shared" si="289"/>
        <v>tabletop games</v>
      </c>
      <c r="S2224" s="8">
        <f t="shared" si="290"/>
        <v>40906.579247685186</v>
      </c>
      <c r="T2224" s="8">
        <f t="shared" si="287"/>
        <v>40936.579247685186</v>
      </c>
      <c r="U2224" s="7">
        <f t="shared" si="291"/>
        <v>30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86"/>
        <v>105.8</v>
      </c>
      <c r="P2225" s="7">
        <f t="shared" si="293"/>
        <v>206.31</v>
      </c>
      <c r="Q2225" s="9" t="str">
        <f t="shared" si="288"/>
        <v>games</v>
      </c>
      <c r="R2225" s="10" t="str">
        <f t="shared" si="289"/>
        <v>tabletop games</v>
      </c>
      <c r="S2225" s="8">
        <f t="shared" si="290"/>
        <v>42152.432500000003</v>
      </c>
      <c r="T2225" s="8">
        <f t="shared" si="287"/>
        <v>42182.432500000003</v>
      </c>
      <c r="U2225" s="7">
        <f t="shared" si="291"/>
        <v>30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86"/>
        <v>243.15</v>
      </c>
      <c r="P2226" s="7">
        <f t="shared" si="293"/>
        <v>82.145270270270274</v>
      </c>
      <c r="Q2226" s="9" t="str">
        <f t="shared" si="288"/>
        <v>games</v>
      </c>
      <c r="R2226" s="10" t="str">
        <f t="shared" si="289"/>
        <v>tabletop games</v>
      </c>
      <c r="S2226" s="8">
        <f t="shared" si="290"/>
        <v>42644.459201388883</v>
      </c>
      <c r="T2226" s="8">
        <f t="shared" si="287"/>
        <v>42672.583333333336</v>
      </c>
      <c r="U2226" s="7">
        <f t="shared" si="291"/>
        <v>28.124131944452529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86"/>
        <v>944.83338095238094</v>
      </c>
      <c r="P2227" s="7">
        <f t="shared" si="293"/>
        <v>164.79651993355483</v>
      </c>
      <c r="Q2227" s="9" t="str">
        <f t="shared" si="288"/>
        <v>games</v>
      </c>
      <c r="R2227" s="10" t="str">
        <f t="shared" si="289"/>
        <v>tabletop games</v>
      </c>
      <c r="S2227" s="8">
        <f t="shared" si="290"/>
        <v>41873.583506944444</v>
      </c>
      <c r="T2227" s="8">
        <f t="shared" si="287"/>
        <v>41903.583506944444</v>
      </c>
      <c r="U2227" s="7">
        <f t="shared" si="291"/>
        <v>30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86"/>
        <v>108.46283333333335</v>
      </c>
      <c r="P2228" s="7">
        <f t="shared" si="293"/>
        <v>60.820280373831778</v>
      </c>
      <c r="Q2228" s="9" t="str">
        <f t="shared" si="288"/>
        <v>games</v>
      </c>
      <c r="R2228" s="10" t="str">
        <f t="shared" si="289"/>
        <v>tabletop games</v>
      </c>
      <c r="S2228" s="8">
        <f t="shared" si="290"/>
        <v>42381.590532407405</v>
      </c>
      <c r="T2228" s="8">
        <f t="shared" si="287"/>
        <v>42411.999305555553</v>
      </c>
      <c r="U2228" s="7">
        <f t="shared" si="291"/>
        <v>30.408773148148612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86"/>
        <v>157.37692307692308</v>
      </c>
      <c r="P2229" s="7">
        <f t="shared" si="293"/>
        <v>67.970099667774093</v>
      </c>
      <c r="Q2229" s="9" t="str">
        <f t="shared" si="288"/>
        <v>games</v>
      </c>
      <c r="R2229" s="10" t="str">
        <f t="shared" si="289"/>
        <v>tabletop games</v>
      </c>
      <c r="S2229" s="8">
        <f t="shared" si="290"/>
        <v>41561.599016203698</v>
      </c>
      <c r="T2229" s="8">
        <f t="shared" si="287"/>
        <v>41591.640682870369</v>
      </c>
      <c r="U2229" s="7">
        <f t="shared" si="291"/>
        <v>30.041666666671517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86"/>
        <v>1174.49</v>
      </c>
      <c r="P2230" s="7">
        <f t="shared" si="293"/>
        <v>81.561805555555551</v>
      </c>
      <c r="Q2230" s="9" t="str">
        <f t="shared" si="288"/>
        <v>games</v>
      </c>
      <c r="R2230" s="10" t="str">
        <f t="shared" si="289"/>
        <v>tabletop games</v>
      </c>
      <c r="S2230" s="8">
        <f t="shared" si="290"/>
        <v>42202.069861111107</v>
      </c>
      <c r="T2230" s="8">
        <f t="shared" si="287"/>
        <v>42232.069861111107</v>
      </c>
      <c r="U2230" s="7">
        <f t="shared" si="291"/>
        <v>30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86"/>
        <v>171.04755366949576</v>
      </c>
      <c r="P2231" s="7">
        <f t="shared" si="293"/>
        <v>25.42547309833024</v>
      </c>
      <c r="Q2231" s="9" t="str">
        <f t="shared" si="288"/>
        <v>games</v>
      </c>
      <c r="R2231" s="10" t="str">
        <f t="shared" si="289"/>
        <v>tabletop games</v>
      </c>
      <c r="S2231" s="8">
        <f t="shared" si="290"/>
        <v>41484.455914351849</v>
      </c>
      <c r="T2231" s="8">
        <f t="shared" si="287"/>
        <v>41519.958333333328</v>
      </c>
      <c r="U2231" s="7">
        <f t="shared" si="291"/>
        <v>35.502418981479423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86"/>
        <v>125.95294117647059</v>
      </c>
      <c r="P2232" s="7">
        <f t="shared" si="293"/>
        <v>21.497991967871485</v>
      </c>
      <c r="Q2232" s="9" t="str">
        <f t="shared" si="288"/>
        <v>games</v>
      </c>
      <c r="R2232" s="10" t="str">
        <f t="shared" si="289"/>
        <v>tabletop games</v>
      </c>
      <c r="S2232" s="8">
        <f t="shared" si="290"/>
        <v>41724.672766203701</v>
      </c>
      <c r="T2232" s="8">
        <f t="shared" si="287"/>
        <v>41754.672766203701</v>
      </c>
      <c r="U2232" s="7">
        <f t="shared" si="291"/>
        <v>30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86"/>
        <v>1212.1296</v>
      </c>
      <c r="P2233" s="7">
        <f t="shared" si="293"/>
        <v>27.226630727762803</v>
      </c>
      <c r="Q2233" s="9" t="str">
        <f t="shared" si="288"/>
        <v>games</v>
      </c>
      <c r="R2233" s="10" t="str">
        <f t="shared" si="289"/>
        <v>tabletop games</v>
      </c>
      <c r="S2233" s="8">
        <f t="shared" si="290"/>
        <v>41423.702557870369</v>
      </c>
      <c r="T2233" s="8">
        <f t="shared" si="287"/>
        <v>41450</v>
      </c>
      <c r="U2233" s="7">
        <f t="shared" si="291"/>
        <v>26.297442129631236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86"/>
        <v>495.8</v>
      </c>
      <c r="P2234" s="7">
        <f t="shared" si="293"/>
        <v>25.091093117408906</v>
      </c>
      <c r="Q2234" s="9" t="str">
        <f t="shared" si="288"/>
        <v>games</v>
      </c>
      <c r="R2234" s="10" t="str">
        <f t="shared" si="289"/>
        <v>tabletop games</v>
      </c>
      <c r="S2234" s="8">
        <f t="shared" si="290"/>
        <v>41806.585740740738</v>
      </c>
      <c r="T2234" s="8">
        <f t="shared" si="287"/>
        <v>41838.916666666664</v>
      </c>
      <c r="U2234" s="7">
        <f t="shared" si="291"/>
        <v>32.33092592592584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86"/>
        <v>332.04</v>
      </c>
      <c r="P2235" s="7">
        <f t="shared" si="293"/>
        <v>21.230179028132991</v>
      </c>
      <c r="Q2235" s="9" t="str">
        <f t="shared" si="288"/>
        <v>games</v>
      </c>
      <c r="R2235" s="10" t="str">
        <f t="shared" si="289"/>
        <v>tabletop games</v>
      </c>
      <c r="S2235" s="8">
        <f t="shared" si="290"/>
        <v>42331.170590277776</v>
      </c>
      <c r="T2235" s="8">
        <f t="shared" si="287"/>
        <v>42351.791666666664</v>
      </c>
      <c r="U2235" s="7">
        <f t="shared" si="291"/>
        <v>20.621076388888469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86"/>
        <v>1165</v>
      </c>
      <c r="P2236" s="7">
        <f t="shared" si="293"/>
        <v>41.607142857142854</v>
      </c>
      <c r="Q2236" s="9" t="str">
        <f t="shared" si="288"/>
        <v>games</v>
      </c>
      <c r="R2236" s="10" t="str">
        <f t="shared" si="289"/>
        <v>tabletop games</v>
      </c>
      <c r="S2236" s="8">
        <f t="shared" si="290"/>
        <v>42710.616284722222</v>
      </c>
      <c r="T2236" s="8">
        <f t="shared" si="287"/>
        <v>42740.616284722222</v>
      </c>
      <c r="U2236" s="7">
        <f t="shared" si="291"/>
        <v>30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86"/>
        <v>153.3153846153846</v>
      </c>
      <c r="P2237" s="7">
        <f t="shared" si="293"/>
        <v>135.58503401360545</v>
      </c>
      <c r="Q2237" s="9" t="str">
        <f t="shared" si="288"/>
        <v>games</v>
      </c>
      <c r="R2237" s="10" t="str">
        <f t="shared" si="289"/>
        <v>tabletop games</v>
      </c>
      <c r="S2237" s="8">
        <f t="shared" si="290"/>
        <v>42061.813784722217</v>
      </c>
      <c r="T2237" s="8">
        <f t="shared" si="287"/>
        <v>42091.772118055553</v>
      </c>
      <c r="U2237" s="7">
        <f t="shared" si="291"/>
        <v>29.958333333335759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86"/>
        <v>537.10714285714289</v>
      </c>
      <c r="P2238" s="7">
        <f t="shared" si="293"/>
        <v>22.116176470588236</v>
      </c>
      <c r="Q2238" s="9" t="str">
        <f t="shared" si="288"/>
        <v>games</v>
      </c>
      <c r="R2238" s="10" t="str">
        <f t="shared" si="289"/>
        <v>tabletop games</v>
      </c>
      <c r="S2238" s="8">
        <f t="shared" si="290"/>
        <v>42371.408831018511</v>
      </c>
      <c r="T2238" s="8">
        <f t="shared" si="287"/>
        <v>42401.408831018511</v>
      </c>
      <c r="U2238" s="7">
        <f t="shared" si="291"/>
        <v>30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86"/>
        <v>352.92777777777781</v>
      </c>
      <c r="P2239" s="7">
        <f t="shared" si="293"/>
        <v>64.625635808748726</v>
      </c>
      <c r="Q2239" s="9" t="str">
        <f t="shared" si="288"/>
        <v>games</v>
      </c>
      <c r="R2239" s="10" t="str">
        <f t="shared" si="289"/>
        <v>tabletop games</v>
      </c>
      <c r="S2239" s="8">
        <f t="shared" si="290"/>
        <v>41914.794942129629</v>
      </c>
      <c r="T2239" s="8">
        <f t="shared" si="287"/>
        <v>41955.124305555553</v>
      </c>
      <c r="U2239" s="7">
        <f t="shared" si="291"/>
        <v>40.329363425924385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86"/>
        <v>137.4</v>
      </c>
      <c r="P2240" s="7">
        <f t="shared" si="293"/>
        <v>69.569620253164558</v>
      </c>
      <c r="Q2240" s="9" t="str">
        <f t="shared" si="288"/>
        <v>games</v>
      </c>
      <c r="R2240" s="10" t="str">
        <f t="shared" si="289"/>
        <v>tabletop games</v>
      </c>
      <c r="S2240" s="8">
        <f t="shared" si="290"/>
        <v>42774.41337962963</v>
      </c>
      <c r="T2240" s="8">
        <f t="shared" si="287"/>
        <v>42804.41337962963</v>
      </c>
      <c r="U2240" s="7">
        <f t="shared" si="291"/>
        <v>30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86"/>
        <v>128.02668</v>
      </c>
      <c r="P2241" s="7">
        <f t="shared" si="293"/>
        <v>75.133028169014082</v>
      </c>
      <c r="Q2241" s="9" t="str">
        <f t="shared" si="288"/>
        <v>games</v>
      </c>
      <c r="R2241" s="10" t="str">
        <f t="shared" si="289"/>
        <v>tabletop games</v>
      </c>
      <c r="S2241" s="8">
        <f t="shared" si="290"/>
        <v>41572.750162037039</v>
      </c>
      <c r="T2241" s="8">
        <f t="shared" si="287"/>
        <v>41608.959722222222</v>
      </c>
      <c r="U2241" s="7">
        <f t="shared" si="291"/>
        <v>36.209560185183364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294">E2242*100/D2242</f>
        <v>270.68</v>
      </c>
      <c r="P2242" s="7">
        <f t="shared" si="293"/>
        <v>140.97916666666666</v>
      </c>
      <c r="Q2242" s="9" t="str">
        <f t="shared" si="288"/>
        <v>games</v>
      </c>
      <c r="R2242" s="10" t="str">
        <f t="shared" si="289"/>
        <v>tabletop games</v>
      </c>
      <c r="S2242" s="8">
        <f t="shared" si="290"/>
        <v>42452.617407407401</v>
      </c>
      <c r="T2242" s="8">
        <f t="shared" ref="T2242:T2305" si="295">(I2242/86400)+25569+(-5/24)</f>
        <v>42482.617407407401</v>
      </c>
      <c r="U2242" s="7">
        <f t="shared" si="291"/>
        <v>30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294"/>
        <v>806.4</v>
      </c>
      <c r="P2243" s="7">
        <f t="shared" si="293"/>
        <v>49.472392638036808</v>
      </c>
      <c r="Q2243" s="9" t="str">
        <f t="shared" ref="Q2243:Q2306" si="296">LEFT(N2243, SEARCH("/",N2243,1)-1)</f>
        <v>games</v>
      </c>
      <c r="R2243" s="10" t="str">
        <f t="shared" ref="R2243:R2306" si="297">RIGHT(N2243,LEN(N2243)-FIND("/",N2243))</f>
        <v>tabletop games</v>
      </c>
      <c r="S2243" s="8">
        <f t="shared" ref="S2243:S2306" si="298">(J2243/86400)+25569+(-5/24)</f>
        <v>42766.619212962956</v>
      </c>
      <c r="T2243" s="8">
        <f t="shared" si="295"/>
        <v>42796.619212962956</v>
      </c>
      <c r="U2243" s="7">
        <f t="shared" ref="U2243:U2306" si="299">T2243-S2243</f>
        <v>30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94"/>
        <v>1360.0976000000001</v>
      </c>
      <c r="P2244" s="7">
        <f t="shared" si="293"/>
        <v>53.865251485148519</v>
      </c>
      <c r="Q2244" s="9" t="str">
        <f t="shared" si="296"/>
        <v>games</v>
      </c>
      <c r="R2244" s="10" t="str">
        <f t="shared" si="297"/>
        <v>tabletop games</v>
      </c>
      <c r="S2244" s="8">
        <f t="shared" si="298"/>
        <v>41569.367280092592</v>
      </c>
      <c r="T2244" s="8">
        <f t="shared" si="295"/>
        <v>41604.918055555558</v>
      </c>
      <c r="U2244" s="7">
        <f t="shared" si="299"/>
        <v>35.550775462965248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94"/>
        <v>930250</v>
      </c>
      <c r="P2245" s="7">
        <f t="shared" si="293"/>
        <v>4.5712530712530715</v>
      </c>
      <c r="Q2245" s="9" t="str">
        <f t="shared" si="296"/>
        <v>games</v>
      </c>
      <c r="R2245" s="10" t="str">
        <f t="shared" si="297"/>
        <v>tabletop games</v>
      </c>
      <c r="S2245" s="8">
        <f t="shared" si="298"/>
        <v>42800.542708333327</v>
      </c>
      <c r="T2245" s="8">
        <f t="shared" si="295"/>
        <v>42806.916666666664</v>
      </c>
      <c r="U2245" s="7">
        <f t="shared" si="299"/>
        <v>6.3739583333372138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94"/>
        <v>377.02</v>
      </c>
      <c r="P2246" s="7">
        <f t="shared" si="293"/>
        <v>65.00344827586207</v>
      </c>
      <c r="Q2246" s="9" t="str">
        <f t="shared" si="296"/>
        <v>games</v>
      </c>
      <c r="R2246" s="10" t="str">
        <f t="shared" si="297"/>
        <v>tabletop games</v>
      </c>
      <c r="S2246" s="8">
        <f t="shared" si="298"/>
        <v>42647.610486111109</v>
      </c>
      <c r="T2246" s="8">
        <f t="shared" si="295"/>
        <v>42659.645833333336</v>
      </c>
      <c r="U2246" s="7">
        <f t="shared" si="299"/>
        <v>12.035347222226846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94"/>
        <v>2647.0250000000001</v>
      </c>
      <c r="P2247" s="7">
        <f t="shared" si="293"/>
        <v>53.475252525252522</v>
      </c>
      <c r="Q2247" s="9" t="str">
        <f t="shared" si="296"/>
        <v>games</v>
      </c>
      <c r="R2247" s="10" t="str">
        <f t="shared" si="297"/>
        <v>tabletop games</v>
      </c>
      <c r="S2247" s="8">
        <f t="shared" si="298"/>
        <v>41660.500196759254</v>
      </c>
      <c r="T2247" s="8">
        <f t="shared" si="295"/>
        <v>41691.541666666664</v>
      </c>
      <c r="U2247" s="7">
        <f t="shared" si="299"/>
        <v>31.041469907409919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94"/>
        <v>100.12</v>
      </c>
      <c r="P2248" s="7">
        <f t="shared" ref="P2248:P2279" si="300">E2248/L2248</f>
        <v>43.912280701754383</v>
      </c>
      <c r="Q2248" s="9" t="str">
        <f t="shared" si="296"/>
        <v>games</v>
      </c>
      <c r="R2248" s="10" t="str">
        <f t="shared" si="297"/>
        <v>tabletop games</v>
      </c>
      <c r="S2248" s="8">
        <f t="shared" si="298"/>
        <v>42221.583449074074</v>
      </c>
      <c r="T2248" s="8">
        <f t="shared" si="295"/>
        <v>42251.583449074074</v>
      </c>
      <c r="U2248" s="7">
        <f t="shared" si="299"/>
        <v>30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94"/>
        <v>104.45405405405405</v>
      </c>
      <c r="P2249" s="7">
        <f t="shared" si="300"/>
        <v>50.852631578947367</v>
      </c>
      <c r="Q2249" s="9" t="str">
        <f t="shared" si="296"/>
        <v>games</v>
      </c>
      <c r="R2249" s="10" t="str">
        <f t="shared" si="297"/>
        <v>tabletop games</v>
      </c>
      <c r="S2249" s="8">
        <f t="shared" si="298"/>
        <v>42200.457928240743</v>
      </c>
      <c r="T2249" s="8">
        <f t="shared" si="295"/>
        <v>42214.457928240743</v>
      </c>
      <c r="U2249" s="7">
        <f t="shared" si="299"/>
        <v>14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94"/>
        <v>107.21428571428571</v>
      </c>
      <c r="P2250" s="7">
        <f t="shared" si="300"/>
        <v>58.6328125</v>
      </c>
      <c r="Q2250" s="9" t="str">
        <f t="shared" si="296"/>
        <v>games</v>
      </c>
      <c r="R2250" s="10" t="str">
        <f t="shared" si="297"/>
        <v>tabletop games</v>
      </c>
      <c r="S2250" s="8">
        <f t="shared" si="298"/>
        <v>42688.667569444442</v>
      </c>
      <c r="T2250" s="8">
        <f t="shared" si="295"/>
        <v>42718.667569444442</v>
      </c>
      <c r="U2250" s="7">
        <f t="shared" si="299"/>
        <v>30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94"/>
        <v>168.77142857142857</v>
      </c>
      <c r="P2251" s="7">
        <f t="shared" si="300"/>
        <v>32.81666666666667</v>
      </c>
      <c r="Q2251" s="9" t="str">
        <f t="shared" si="296"/>
        <v>games</v>
      </c>
      <c r="R2251" s="10" t="str">
        <f t="shared" si="297"/>
        <v>tabletop games</v>
      </c>
      <c r="S2251" s="8">
        <f t="shared" si="298"/>
        <v>41336.49496527778</v>
      </c>
      <c r="T2251" s="8">
        <f t="shared" si="295"/>
        <v>41366.453298611108</v>
      </c>
      <c r="U2251" s="7">
        <f t="shared" si="299"/>
        <v>29.958333333328483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94"/>
        <v>975.11199999999997</v>
      </c>
      <c r="P2252" s="7">
        <f t="shared" si="300"/>
        <v>426.93169877408059</v>
      </c>
      <c r="Q2252" s="9" t="str">
        <f t="shared" si="296"/>
        <v>games</v>
      </c>
      <c r="R2252" s="10" t="str">
        <f t="shared" si="297"/>
        <v>tabletop games</v>
      </c>
      <c r="S2252" s="8">
        <f t="shared" si="298"/>
        <v>42676.7971412037</v>
      </c>
      <c r="T2252" s="8">
        <f t="shared" si="295"/>
        <v>42706.838807870365</v>
      </c>
      <c r="U2252" s="7">
        <f t="shared" si="299"/>
        <v>30.041666666664241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94"/>
        <v>134.44929411764707</v>
      </c>
      <c r="P2253" s="7">
        <f t="shared" si="300"/>
        <v>23.808729166666669</v>
      </c>
      <c r="Q2253" s="9" t="str">
        <f t="shared" si="296"/>
        <v>games</v>
      </c>
      <c r="R2253" s="10" t="str">
        <f t="shared" si="297"/>
        <v>tabletop games</v>
      </c>
      <c r="S2253" s="8">
        <f t="shared" si="298"/>
        <v>41846.137465277774</v>
      </c>
      <c r="T2253" s="8">
        <f t="shared" si="295"/>
        <v>41867.137465277774</v>
      </c>
      <c r="U2253" s="7">
        <f t="shared" si="299"/>
        <v>21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94"/>
        <v>272.27777777777777</v>
      </c>
      <c r="P2254" s="7">
        <f t="shared" si="300"/>
        <v>98.413654618473899</v>
      </c>
      <c r="Q2254" s="9" t="str">
        <f t="shared" si="296"/>
        <v>games</v>
      </c>
      <c r="R2254" s="10" t="str">
        <f t="shared" si="297"/>
        <v>tabletop games</v>
      </c>
      <c r="S2254" s="8">
        <f t="shared" si="298"/>
        <v>42573.119652777772</v>
      </c>
      <c r="T2254" s="8">
        <f t="shared" si="295"/>
        <v>42588.119652777772</v>
      </c>
      <c r="U2254" s="7">
        <f t="shared" si="299"/>
        <v>15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94"/>
        <v>112.6875</v>
      </c>
      <c r="P2255" s="7">
        <f t="shared" si="300"/>
        <v>107.32142857142857</v>
      </c>
      <c r="Q2255" s="9" t="str">
        <f t="shared" si="296"/>
        <v>games</v>
      </c>
      <c r="R2255" s="10" t="str">
        <f t="shared" si="297"/>
        <v>tabletop games</v>
      </c>
      <c r="S2255" s="8">
        <f t="shared" si="298"/>
        <v>42296.422997685186</v>
      </c>
      <c r="T2255" s="8">
        <f t="shared" si="295"/>
        <v>42326.46466435185</v>
      </c>
      <c r="U2255" s="7">
        <f t="shared" si="299"/>
        <v>30.041666666664241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94"/>
        <v>459.8</v>
      </c>
      <c r="P2256" s="7">
        <f t="shared" si="300"/>
        <v>11.67005076142132</v>
      </c>
      <c r="Q2256" s="9" t="str">
        <f t="shared" si="296"/>
        <v>games</v>
      </c>
      <c r="R2256" s="10" t="str">
        <f t="shared" si="297"/>
        <v>tabletop games</v>
      </c>
      <c r="S2256" s="8">
        <f t="shared" si="298"/>
        <v>42752.439444444441</v>
      </c>
      <c r="T2256" s="8">
        <f t="shared" si="295"/>
        <v>42759.439444444441</v>
      </c>
      <c r="U2256" s="7">
        <f t="shared" si="299"/>
        <v>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94"/>
        <v>286.65822784810126</v>
      </c>
      <c r="P2257" s="7">
        <f t="shared" si="300"/>
        <v>41.782287822878232</v>
      </c>
      <c r="Q2257" s="9" t="str">
        <f t="shared" si="296"/>
        <v>games</v>
      </c>
      <c r="R2257" s="10" t="str">
        <f t="shared" si="297"/>
        <v>tabletop games</v>
      </c>
      <c r="S2257" s="8">
        <f t="shared" si="298"/>
        <v>42467.743645833332</v>
      </c>
      <c r="T2257" s="8">
        <f t="shared" si="295"/>
        <v>42497.743645833332</v>
      </c>
      <c r="U2257" s="7">
        <f t="shared" si="299"/>
        <v>30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94"/>
        <v>222.70833333333334</v>
      </c>
      <c r="P2258" s="7">
        <f t="shared" si="300"/>
        <v>21.38</v>
      </c>
      <c r="Q2258" s="9" t="str">
        <f t="shared" si="296"/>
        <v>games</v>
      </c>
      <c r="R2258" s="10" t="str">
        <f t="shared" si="297"/>
        <v>tabletop games</v>
      </c>
      <c r="S2258" s="8">
        <f t="shared" si="298"/>
        <v>42682.243587962956</v>
      </c>
      <c r="T2258" s="8">
        <f t="shared" si="295"/>
        <v>42696.243587962956</v>
      </c>
      <c r="U2258" s="7">
        <f t="shared" si="299"/>
        <v>14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94"/>
        <v>636.14</v>
      </c>
      <c r="P2259" s="7">
        <f t="shared" si="300"/>
        <v>94.103550295857985</v>
      </c>
      <c r="Q2259" s="9" t="str">
        <f t="shared" si="296"/>
        <v>games</v>
      </c>
      <c r="R2259" s="10" t="str">
        <f t="shared" si="297"/>
        <v>tabletop games</v>
      </c>
      <c r="S2259" s="8">
        <f t="shared" si="298"/>
        <v>42505.728344907409</v>
      </c>
      <c r="T2259" s="8">
        <f t="shared" si="295"/>
        <v>42540.749999999993</v>
      </c>
      <c r="U2259" s="7">
        <f t="shared" si="299"/>
        <v>35.021655092583387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94"/>
        <v>146.5</v>
      </c>
      <c r="P2260" s="7">
        <f t="shared" si="300"/>
        <v>15.721951219512196</v>
      </c>
      <c r="Q2260" s="9" t="str">
        <f t="shared" si="296"/>
        <v>games</v>
      </c>
      <c r="R2260" s="10" t="str">
        <f t="shared" si="297"/>
        <v>tabletop games</v>
      </c>
      <c r="S2260" s="8">
        <f t="shared" si="298"/>
        <v>42136.542673611104</v>
      </c>
      <c r="T2260" s="8">
        <f t="shared" si="295"/>
        <v>42166.542673611104</v>
      </c>
      <c r="U2260" s="7">
        <f t="shared" si="299"/>
        <v>30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94"/>
        <v>1867.1</v>
      </c>
      <c r="P2261" s="7">
        <f t="shared" si="300"/>
        <v>90.635922330097088</v>
      </c>
      <c r="Q2261" s="9" t="str">
        <f t="shared" si="296"/>
        <v>games</v>
      </c>
      <c r="R2261" s="10" t="str">
        <f t="shared" si="297"/>
        <v>tabletop games</v>
      </c>
      <c r="S2261" s="8">
        <f t="shared" si="298"/>
        <v>42702.59648148148</v>
      </c>
      <c r="T2261" s="8">
        <f t="shared" si="295"/>
        <v>42712.59648148148</v>
      </c>
      <c r="U2261" s="7">
        <f t="shared" si="299"/>
        <v>10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94"/>
        <v>326.92</v>
      </c>
      <c r="P2262" s="7">
        <f t="shared" si="300"/>
        <v>97.297619047619051</v>
      </c>
      <c r="Q2262" s="9" t="str">
        <f t="shared" si="296"/>
        <v>games</v>
      </c>
      <c r="R2262" s="10" t="str">
        <f t="shared" si="297"/>
        <v>tabletop games</v>
      </c>
      <c r="S2262" s="8">
        <f t="shared" si="298"/>
        <v>41694.808449074073</v>
      </c>
      <c r="T2262" s="8">
        <f t="shared" si="295"/>
        <v>41724.766782407409</v>
      </c>
      <c r="U2262" s="7">
        <f t="shared" si="299"/>
        <v>29.958333333335759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94"/>
        <v>779.5</v>
      </c>
      <c r="P2263" s="7">
        <f t="shared" si="300"/>
        <v>37.11904761904762</v>
      </c>
      <c r="Q2263" s="9" t="str">
        <f t="shared" si="296"/>
        <v>games</v>
      </c>
      <c r="R2263" s="10" t="str">
        <f t="shared" si="297"/>
        <v>tabletop games</v>
      </c>
      <c r="S2263" s="8">
        <f t="shared" si="298"/>
        <v>42759.516435185178</v>
      </c>
      <c r="T2263" s="8">
        <f t="shared" si="295"/>
        <v>42780.516435185178</v>
      </c>
      <c r="U2263" s="7">
        <f t="shared" si="299"/>
        <v>21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94"/>
        <v>154.15151515151516</v>
      </c>
      <c r="P2264" s="7">
        <f t="shared" si="300"/>
        <v>28.104972375690608</v>
      </c>
      <c r="Q2264" s="9" t="str">
        <f t="shared" si="296"/>
        <v>games</v>
      </c>
      <c r="R2264" s="10" t="str">
        <f t="shared" si="297"/>
        <v>tabletop games</v>
      </c>
      <c r="S2264" s="8">
        <f t="shared" si="298"/>
        <v>41926.376828703702</v>
      </c>
      <c r="T2264" s="8">
        <f t="shared" si="295"/>
        <v>41960.791666666664</v>
      </c>
      <c r="U2264" s="7">
        <f t="shared" si="299"/>
        <v>34.414837962962338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94"/>
        <v>115.54666666666667</v>
      </c>
      <c r="P2265" s="7">
        <f t="shared" si="300"/>
        <v>144.43333333333334</v>
      </c>
      <c r="Q2265" s="9" t="str">
        <f t="shared" si="296"/>
        <v>games</v>
      </c>
      <c r="R2265" s="10" t="str">
        <f t="shared" si="297"/>
        <v>tabletop games</v>
      </c>
      <c r="S2265" s="8">
        <f t="shared" si="298"/>
        <v>42014.623993055553</v>
      </c>
      <c r="T2265" s="8">
        <f t="shared" si="295"/>
        <v>42035.623993055553</v>
      </c>
      <c r="U2265" s="7">
        <f t="shared" si="299"/>
        <v>21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94"/>
        <v>180.03333333333333</v>
      </c>
      <c r="P2266" s="7">
        <f t="shared" si="300"/>
        <v>24.274157303370785</v>
      </c>
      <c r="Q2266" s="9" t="str">
        <f t="shared" si="296"/>
        <v>games</v>
      </c>
      <c r="R2266" s="10" t="str">
        <f t="shared" si="297"/>
        <v>tabletop games</v>
      </c>
      <c r="S2266" s="8">
        <f t="shared" si="298"/>
        <v>42496.374004629623</v>
      </c>
      <c r="T2266" s="8">
        <f t="shared" si="295"/>
        <v>42512.916666666664</v>
      </c>
      <c r="U2266" s="7">
        <f t="shared" si="299"/>
        <v>16.542662037041737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94"/>
        <v>298.5</v>
      </c>
      <c r="P2267" s="7">
        <f t="shared" si="300"/>
        <v>35.117647058823529</v>
      </c>
      <c r="Q2267" s="9" t="str">
        <f t="shared" si="296"/>
        <v>games</v>
      </c>
      <c r="R2267" s="10" t="str">
        <f t="shared" si="297"/>
        <v>tabletop games</v>
      </c>
      <c r="S2267" s="8">
        <f t="shared" si="298"/>
        <v>42689.644756944443</v>
      </c>
      <c r="T2267" s="8">
        <f t="shared" si="295"/>
        <v>42696.644756944443</v>
      </c>
      <c r="U2267" s="7">
        <f t="shared" si="299"/>
        <v>7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94"/>
        <v>320.26666666666665</v>
      </c>
      <c r="P2268" s="7">
        <f t="shared" si="300"/>
        <v>24.762886597938145</v>
      </c>
      <c r="Q2268" s="9" t="str">
        <f t="shared" si="296"/>
        <v>games</v>
      </c>
      <c r="R2268" s="10" t="str">
        <f t="shared" si="297"/>
        <v>tabletop games</v>
      </c>
      <c r="S2268" s="8">
        <f t="shared" si="298"/>
        <v>42469.666574074072</v>
      </c>
      <c r="T2268" s="8">
        <f t="shared" si="295"/>
        <v>42486.874999999993</v>
      </c>
      <c r="U2268" s="7">
        <f t="shared" si="299"/>
        <v>17.208425925920892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94"/>
        <v>380.52499999999998</v>
      </c>
      <c r="P2269" s="7">
        <f t="shared" si="300"/>
        <v>188.37871287128712</v>
      </c>
      <c r="Q2269" s="9" t="str">
        <f t="shared" si="296"/>
        <v>games</v>
      </c>
      <c r="R2269" s="10" t="str">
        <f t="shared" si="297"/>
        <v>tabletop games</v>
      </c>
      <c r="S2269" s="8">
        <f t="shared" si="298"/>
        <v>41968.621493055551</v>
      </c>
      <c r="T2269" s="8">
        <f t="shared" si="295"/>
        <v>41993.833333333336</v>
      </c>
      <c r="U2269" s="7">
        <f t="shared" si="299"/>
        <v>25.211840277785086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94"/>
        <v>102.6</v>
      </c>
      <c r="P2270" s="7">
        <f t="shared" si="300"/>
        <v>148.08247422680412</v>
      </c>
      <c r="Q2270" s="9" t="str">
        <f t="shared" si="296"/>
        <v>games</v>
      </c>
      <c r="R2270" s="10" t="str">
        <f t="shared" si="297"/>
        <v>tabletop games</v>
      </c>
      <c r="S2270" s="8">
        <f t="shared" si="298"/>
        <v>42775.874016203707</v>
      </c>
      <c r="T2270" s="8">
        <f t="shared" si="295"/>
        <v>42805.874016203707</v>
      </c>
      <c r="U2270" s="7">
        <f t="shared" si="299"/>
        <v>30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94"/>
        <v>1801.64</v>
      </c>
      <c r="P2271" s="7">
        <f t="shared" si="300"/>
        <v>49.934589800443462</v>
      </c>
      <c r="Q2271" s="9" t="str">
        <f t="shared" si="296"/>
        <v>games</v>
      </c>
      <c r="R2271" s="10" t="str">
        <f t="shared" si="297"/>
        <v>tabletop games</v>
      </c>
      <c r="S2271" s="8">
        <f t="shared" si="298"/>
        <v>42776.496099537035</v>
      </c>
      <c r="T2271" s="8">
        <f t="shared" si="295"/>
        <v>42800.999999999993</v>
      </c>
      <c r="U2271" s="7">
        <f t="shared" si="299"/>
        <v>24.503900462957972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94"/>
        <v>720.24800000000005</v>
      </c>
      <c r="P2272" s="7">
        <f t="shared" si="300"/>
        <v>107.82155688622754</v>
      </c>
      <c r="Q2272" s="9" t="str">
        <f t="shared" si="296"/>
        <v>games</v>
      </c>
      <c r="R2272" s="10" t="str">
        <f t="shared" si="297"/>
        <v>tabletop games</v>
      </c>
      <c r="S2272" s="8">
        <f t="shared" si="298"/>
        <v>42725.661030092589</v>
      </c>
      <c r="T2272" s="8">
        <f t="shared" si="295"/>
        <v>42745.707638888889</v>
      </c>
      <c r="U2272" s="7">
        <f t="shared" si="299"/>
        <v>20.046608796299552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94"/>
        <v>283.08999999999997</v>
      </c>
      <c r="P2273" s="7">
        <f t="shared" si="300"/>
        <v>42.63403614457831</v>
      </c>
      <c r="Q2273" s="9" t="str">
        <f t="shared" si="296"/>
        <v>games</v>
      </c>
      <c r="R2273" s="10" t="str">
        <f t="shared" si="297"/>
        <v>tabletop games</v>
      </c>
      <c r="S2273" s="8">
        <f t="shared" si="298"/>
        <v>42683.791712962957</v>
      </c>
      <c r="T2273" s="8">
        <f t="shared" si="295"/>
        <v>42713.791712962957</v>
      </c>
      <c r="U2273" s="7">
        <f t="shared" si="299"/>
        <v>30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94"/>
        <v>1356.6</v>
      </c>
      <c r="P2274" s="7">
        <f t="shared" si="300"/>
        <v>14.370762711864407</v>
      </c>
      <c r="Q2274" s="9" t="str">
        <f t="shared" si="296"/>
        <v>games</v>
      </c>
      <c r="R2274" s="10" t="str">
        <f t="shared" si="297"/>
        <v>tabletop games</v>
      </c>
      <c r="S2274" s="8">
        <f t="shared" si="298"/>
        <v>42315.491157407407</v>
      </c>
      <c r="T2274" s="8">
        <f t="shared" si="295"/>
        <v>42345.491157407407</v>
      </c>
      <c r="U2274" s="7">
        <f t="shared" si="299"/>
        <v>30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94"/>
        <v>220.36</v>
      </c>
      <c r="P2275" s="7">
        <f t="shared" si="300"/>
        <v>37.476190476190474</v>
      </c>
      <c r="Q2275" s="9" t="str">
        <f t="shared" si="296"/>
        <v>games</v>
      </c>
      <c r="R2275" s="10" t="str">
        <f t="shared" si="297"/>
        <v>tabletop games</v>
      </c>
      <c r="S2275" s="8">
        <f t="shared" si="298"/>
        <v>42781.340763888882</v>
      </c>
      <c r="T2275" s="8">
        <f t="shared" si="295"/>
        <v>42806.299097222225</v>
      </c>
      <c r="U2275" s="7">
        <f t="shared" si="299"/>
        <v>24.958333333343035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94"/>
        <v>119.6</v>
      </c>
      <c r="P2276" s="7">
        <f t="shared" si="300"/>
        <v>30.202020202020201</v>
      </c>
      <c r="Q2276" s="9" t="str">
        <f t="shared" si="296"/>
        <v>games</v>
      </c>
      <c r="R2276" s="10" t="str">
        <f t="shared" si="297"/>
        <v>tabletop games</v>
      </c>
      <c r="S2276" s="8">
        <f t="shared" si="298"/>
        <v>41663.292326388888</v>
      </c>
      <c r="T2276" s="8">
        <f t="shared" si="295"/>
        <v>41693.292326388888</v>
      </c>
      <c r="U2276" s="7">
        <f t="shared" si="299"/>
        <v>30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94"/>
        <v>407.76923076923077</v>
      </c>
      <c r="P2277" s="7">
        <f t="shared" si="300"/>
        <v>33.550632911392405</v>
      </c>
      <c r="Q2277" s="9" t="str">
        <f t="shared" si="296"/>
        <v>games</v>
      </c>
      <c r="R2277" s="10" t="str">
        <f t="shared" si="297"/>
        <v>tabletop games</v>
      </c>
      <c r="S2277" s="8">
        <f t="shared" si="298"/>
        <v>41965.408321759256</v>
      </c>
      <c r="T2277" s="8">
        <f t="shared" si="295"/>
        <v>41995.408321759256</v>
      </c>
      <c r="U2277" s="7">
        <f t="shared" si="299"/>
        <v>30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94"/>
        <v>105.81826105905427</v>
      </c>
      <c r="P2278" s="7">
        <f t="shared" si="300"/>
        <v>64.74666666666667</v>
      </c>
      <c r="Q2278" s="9" t="str">
        <f t="shared" si="296"/>
        <v>games</v>
      </c>
      <c r="R2278" s="10" t="str">
        <f t="shared" si="297"/>
        <v>tabletop games</v>
      </c>
      <c r="S2278" s="8">
        <f t="shared" si="298"/>
        <v>41614.443159722221</v>
      </c>
      <c r="T2278" s="8">
        <f t="shared" si="295"/>
        <v>41644.443159722221</v>
      </c>
      <c r="U2278" s="7">
        <f t="shared" si="299"/>
        <v>30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94"/>
        <v>141.08235294117648</v>
      </c>
      <c r="P2279" s="7">
        <f t="shared" si="300"/>
        <v>57.932367149758456</v>
      </c>
      <c r="Q2279" s="9" t="str">
        <f t="shared" si="296"/>
        <v>games</v>
      </c>
      <c r="R2279" s="10" t="str">
        <f t="shared" si="297"/>
        <v>tabletop games</v>
      </c>
      <c r="S2279" s="8">
        <f t="shared" si="298"/>
        <v>40936.470173611109</v>
      </c>
      <c r="T2279" s="8">
        <f t="shared" si="295"/>
        <v>40966.470173611109</v>
      </c>
      <c r="U2279" s="7">
        <f t="shared" si="299"/>
        <v>30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94"/>
        <v>270.7</v>
      </c>
      <c r="P2280" s="7">
        <f t="shared" ref="P2280:P2311" si="301">E2280/L2280</f>
        <v>53.078431372549019</v>
      </c>
      <c r="Q2280" s="9" t="str">
        <f t="shared" si="296"/>
        <v>games</v>
      </c>
      <c r="R2280" s="10" t="str">
        <f t="shared" si="297"/>
        <v>tabletop games</v>
      </c>
      <c r="S2280" s="8">
        <f t="shared" si="298"/>
        <v>42338.500775462962</v>
      </c>
      <c r="T2280" s="8">
        <f t="shared" si="295"/>
        <v>42372.749305555553</v>
      </c>
      <c r="U2280" s="7">
        <f t="shared" si="299"/>
        <v>34.248530092590954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94"/>
        <v>153.80000000000001</v>
      </c>
      <c r="P2281" s="7">
        <f t="shared" si="301"/>
        <v>48.0625</v>
      </c>
      <c r="Q2281" s="9" t="str">
        <f t="shared" si="296"/>
        <v>games</v>
      </c>
      <c r="R2281" s="10" t="str">
        <f t="shared" si="297"/>
        <v>tabletop games</v>
      </c>
      <c r="S2281" s="8">
        <f t="shared" si="298"/>
        <v>42020.598368055558</v>
      </c>
      <c r="T2281" s="8">
        <f t="shared" si="295"/>
        <v>42038.958333333336</v>
      </c>
      <c r="U2281" s="7">
        <f t="shared" si="299"/>
        <v>18.359965277777519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94"/>
        <v>403.57653061224488</v>
      </c>
      <c r="P2282" s="7">
        <f t="shared" si="301"/>
        <v>82.396874999999994</v>
      </c>
      <c r="Q2282" s="9" t="str">
        <f t="shared" si="296"/>
        <v>games</v>
      </c>
      <c r="R2282" s="10" t="str">
        <f t="shared" si="297"/>
        <v>tabletop games</v>
      </c>
      <c r="S2282" s="8">
        <f t="shared" si="298"/>
        <v>42234.416562499995</v>
      </c>
      <c r="T2282" s="8">
        <f t="shared" si="295"/>
        <v>42264.416562499995</v>
      </c>
      <c r="U2282" s="7">
        <f t="shared" si="299"/>
        <v>30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94"/>
        <v>185</v>
      </c>
      <c r="P2283" s="7">
        <f t="shared" si="301"/>
        <v>50.454545454545453</v>
      </c>
      <c r="Q2283" s="9" t="str">
        <f t="shared" si="296"/>
        <v>music</v>
      </c>
      <c r="R2283" s="10" t="str">
        <f t="shared" si="297"/>
        <v>rock</v>
      </c>
      <c r="S2283" s="8">
        <f t="shared" si="298"/>
        <v>40687.077511574069</v>
      </c>
      <c r="T2283" s="8">
        <f t="shared" si="295"/>
        <v>40749.076388888883</v>
      </c>
      <c r="U2283" s="7">
        <f t="shared" si="299"/>
        <v>61.998877314814308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94"/>
        <v>185.33333333333334</v>
      </c>
      <c r="P2284" s="7">
        <f t="shared" si="301"/>
        <v>115.83333333333333</v>
      </c>
      <c r="Q2284" s="9" t="str">
        <f t="shared" si="296"/>
        <v>music</v>
      </c>
      <c r="R2284" s="10" t="str">
        <f t="shared" si="297"/>
        <v>rock</v>
      </c>
      <c r="S2284" s="8">
        <f t="shared" si="298"/>
        <v>42322.966273148144</v>
      </c>
      <c r="T2284" s="8">
        <f t="shared" si="295"/>
        <v>42382.966273148144</v>
      </c>
      <c r="U2284" s="7">
        <f t="shared" si="299"/>
        <v>60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94"/>
        <v>100.85533333333333</v>
      </c>
      <c r="P2285" s="7">
        <f t="shared" si="301"/>
        <v>63.03458333333333</v>
      </c>
      <c r="Q2285" s="9" t="str">
        <f t="shared" si="296"/>
        <v>music</v>
      </c>
      <c r="R2285" s="10" t="str">
        <f t="shared" si="297"/>
        <v>rock</v>
      </c>
      <c r="S2285" s="8">
        <f t="shared" si="298"/>
        <v>40977.916712962957</v>
      </c>
      <c r="T2285" s="8">
        <f t="shared" si="295"/>
        <v>41037.875046296293</v>
      </c>
      <c r="U2285" s="7">
        <f t="shared" si="299"/>
        <v>59.958333333335759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94"/>
        <v>106.22116666666666</v>
      </c>
      <c r="P2286" s="7">
        <f t="shared" si="301"/>
        <v>108.02152542372882</v>
      </c>
      <c r="Q2286" s="9" t="str">
        <f t="shared" si="296"/>
        <v>music</v>
      </c>
      <c r="R2286" s="10" t="str">
        <f t="shared" si="297"/>
        <v>rock</v>
      </c>
      <c r="S2286" s="8">
        <f t="shared" si="298"/>
        <v>40585.588483796295</v>
      </c>
      <c r="T2286" s="8">
        <f t="shared" si="295"/>
        <v>40613.958333333328</v>
      </c>
      <c r="U2286" s="7">
        <f t="shared" si="299"/>
        <v>28.369849537033588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94"/>
        <v>121.36666666666666</v>
      </c>
      <c r="P2287" s="7">
        <f t="shared" si="301"/>
        <v>46.088607594936711</v>
      </c>
      <c r="Q2287" s="9" t="str">
        <f t="shared" si="296"/>
        <v>music</v>
      </c>
      <c r="R2287" s="10" t="str">
        <f t="shared" si="297"/>
        <v>rock</v>
      </c>
      <c r="S2287" s="8">
        <f t="shared" si="298"/>
        <v>41058.977349537039</v>
      </c>
      <c r="T2287" s="8">
        <f t="shared" si="295"/>
        <v>41088.977349537039</v>
      </c>
      <c r="U2287" s="7">
        <f t="shared" si="299"/>
        <v>30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94"/>
        <v>100.06666666666666</v>
      </c>
      <c r="P2288" s="7">
        <f t="shared" si="301"/>
        <v>107.21428571428571</v>
      </c>
      <c r="Q2288" s="9" t="str">
        <f t="shared" si="296"/>
        <v>music</v>
      </c>
      <c r="R2288" s="10" t="str">
        <f t="shared" si="297"/>
        <v>rock</v>
      </c>
      <c r="S2288" s="8">
        <f t="shared" si="298"/>
        <v>41494.755254629628</v>
      </c>
      <c r="T2288" s="8">
        <f t="shared" si="295"/>
        <v>41522.957638888889</v>
      </c>
      <c r="U2288" s="7">
        <f t="shared" si="299"/>
        <v>28.202384259260725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94"/>
        <v>119.97755555555555</v>
      </c>
      <c r="P2289" s="7">
        <f t="shared" si="301"/>
        <v>50.9338679245283</v>
      </c>
      <c r="Q2289" s="9" t="str">
        <f t="shared" si="296"/>
        <v>music</v>
      </c>
      <c r="R2289" s="10" t="str">
        <f t="shared" si="297"/>
        <v>rock</v>
      </c>
      <c r="S2289" s="8">
        <f t="shared" si="298"/>
        <v>41792.459027777775</v>
      </c>
      <c r="T2289" s="8">
        <f t="shared" si="295"/>
        <v>41813.459027777775</v>
      </c>
      <c r="U2289" s="7">
        <f t="shared" si="299"/>
        <v>21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94"/>
        <v>100.1</v>
      </c>
      <c r="P2290" s="7">
        <f t="shared" si="301"/>
        <v>40.04</v>
      </c>
      <c r="Q2290" s="9" t="str">
        <f t="shared" si="296"/>
        <v>music</v>
      </c>
      <c r="R2290" s="10" t="str">
        <f t="shared" si="297"/>
        <v>rock</v>
      </c>
      <c r="S2290" s="8">
        <f t="shared" si="298"/>
        <v>41067.619085648148</v>
      </c>
      <c r="T2290" s="8">
        <f t="shared" si="295"/>
        <v>41086.541666666664</v>
      </c>
      <c r="U2290" s="7">
        <f t="shared" si="299"/>
        <v>18.922581018516212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94"/>
        <v>107.4</v>
      </c>
      <c r="P2291" s="7">
        <f t="shared" si="301"/>
        <v>64.44</v>
      </c>
      <c r="Q2291" s="9" t="str">
        <f t="shared" si="296"/>
        <v>music</v>
      </c>
      <c r="R2291" s="10" t="str">
        <f t="shared" si="297"/>
        <v>rock</v>
      </c>
      <c r="S2291" s="8">
        <f t="shared" si="298"/>
        <v>41571.790046296293</v>
      </c>
      <c r="T2291" s="8">
        <f t="shared" si="295"/>
        <v>41614.765277777777</v>
      </c>
      <c r="U2291" s="7">
        <f t="shared" si="299"/>
        <v>42.975231481483206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94"/>
        <v>104.06666666666666</v>
      </c>
      <c r="P2292" s="7">
        <f t="shared" si="301"/>
        <v>53.827586206896555</v>
      </c>
      <c r="Q2292" s="9" t="str">
        <f t="shared" si="296"/>
        <v>music</v>
      </c>
      <c r="R2292" s="10" t="str">
        <f t="shared" si="297"/>
        <v>rock</v>
      </c>
      <c r="S2292" s="8">
        <f t="shared" si="298"/>
        <v>40070.045486111107</v>
      </c>
      <c r="T2292" s="8">
        <f t="shared" si="295"/>
        <v>40148.5</v>
      </c>
      <c r="U2292" s="7">
        <f t="shared" si="299"/>
        <v>78.454513888893416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94"/>
        <v>172.8</v>
      </c>
      <c r="P2293" s="7">
        <f t="shared" si="301"/>
        <v>100.46511627906976</v>
      </c>
      <c r="Q2293" s="9" t="str">
        <f t="shared" si="296"/>
        <v>music</v>
      </c>
      <c r="R2293" s="10" t="str">
        <f t="shared" si="297"/>
        <v>rock</v>
      </c>
      <c r="S2293" s="8">
        <f t="shared" si="298"/>
        <v>40987.768726851849</v>
      </c>
      <c r="T2293" s="8">
        <f t="shared" si="295"/>
        <v>41021.958333333328</v>
      </c>
      <c r="U2293" s="7">
        <f t="shared" si="299"/>
        <v>34.189606481479132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94"/>
        <v>107.25050000000002</v>
      </c>
      <c r="P2294" s="7">
        <f t="shared" si="301"/>
        <v>46.630652173913049</v>
      </c>
      <c r="Q2294" s="9" t="str">
        <f t="shared" si="296"/>
        <v>music</v>
      </c>
      <c r="R2294" s="10" t="str">
        <f t="shared" si="297"/>
        <v>rock</v>
      </c>
      <c r="S2294" s="8">
        <f t="shared" si="298"/>
        <v>40987.489305555551</v>
      </c>
      <c r="T2294" s="8">
        <f t="shared" si="295"/>
        <v>41017.489305555551</v>
      </c>
      <c r="U2294" s="7">
        <f t="shared" si="299"/>
        <v>30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94"/>
        <v>108.23529411764706</v>
      </c>
      <c r="P2295" s="7">
        <f t="shared" si="301"/>
        <v>34.074074074074076</v>
      </c>
      <c r="Q2295" s="9" t="str">
        <f t="shared" si="296"/>
        <v>music</v>
      </c>
      <c r="R2295" s="10" t="str">
        <f t="shared" si="297"/>
        <v>rock</v>
      </c>
      <c r="S2295" s="8">
        <f t="shared" si="298"/>
        <v>41151.499988425923</v>
      </c>
      <c r="T2295" s="8">
        <f t="shared" si="295"/>
        <v>41176.957638888889</v>
      </c>
      <c r="U2295" s="7">
        <f t="shared" si="299"/>
        <v>25.45765046296583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94"/>
        <v>146.08080000000001</v>
      </c>
      <c r="P2296" s="7">
        <f t="shared" si="301"/>
        <v>65.214642857142863</v>
      </c>
      <c r="Q2296" s="9" t="str">
        <f t="shared" si="296"/>
        <v>music</v>
      </c>
      <c r="R2296" s="10" t="str">
        <f t="shared" si="297"/>
        <v>rock</v>
      </c>
      <c r="S2296" s="8">
        <f t="shared" si="298"/>
        <v>41264.514814814815</v>
      </c>
      <c r="T2296" s="8">
        <f t="shared" si="295"/>
        <v>41294.514814814815</v>
      </c>
      <c r="U2296" s="7">
        <f t="shared" si="299"/>
        <v>30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94"/>
        <v>125.25</v>
      </c>
      <c r="P2297" s="7">
        <f t="shared" si="301"/>
        <v>44.205882352941174</v>
      </c>
      <c r="Q2297" s="9" t="str">
        <f t="shared" si="296"/>
        <v>music</v>
      </c>
      <c r="R2297" s="10" t="str">
        <f t="shared" si="297"/>
        <v>rock</v>
      </c>
      <c r="S2297" s="8">
        <f t="shared" si="298"/>
        <v>41270.746018518512</v>
      </c>
      <c r="T2297" s="8">
        <f t="shared" si="295"/>
        <v>41300.746018518512</v>
      </c>
      <c r="U2297" s="7">
        <f t="shared" si="299"/>
        <v>30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94"/>
        <v>149.07142857142858</v>
      </c>
      <c r="P2298" s="7">
        <f t="shared" si="301"/>
        <v>71.965517241379317</v>
      </c>
      <c r="Q2298" s="9" t="str">
        <f t="shared" si="296"/>
        <v>music</v>
      </c>
      <c r="R2298" s="10" t="str">
        <f t="shared" si="297"/>
        <v>rock</v>
      </c>
      <c r="S2298" s="8">
        <f t="shared" si="298"/>
        <v>40927.52344907407</v>
      </c>
      <c r="T2298" s="8">
        <f t="shared" si="295"/>
        <v>40962.52344907407</v>
      </c>
      <c r="U2298" s="7">
        <f t="shared" si="299"/>
        <v>35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94"/>
        <v>100.6</v>
      </c>
      <c r="P2299" s="7">
        <f t="shared" si="301"/>
        <v>52.94736842105263</v>
      </c>
      <c r="Q2299" s="9" t="str">
        <f t="shared" si="296"/>
        <v>music</v>
      </c>
      <c r="R2299" s="10" t="str">
        <f t="shared" si="297"/>
        <v>rock</v>
      </c>
      <c r="S2299" s="8">
        <f t="shared" si="298"/>
        <v>40947.83390046296</v>
      </c>
      <c r="T2299" s="8">
        <f t="shared" si="295"/>
        <v>40981.957638888889</v>
      </c>
      <c r="U2299" s="7">
        <f t="shared" si="299"/>
        <v>34.123738425929332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94"/>
        <v>105.07333333333334</v>
      </c>
      <c r="P2300" s="7">
        <f t="shared" si="301"/>
        <v>109.45138888888889</v>
      </c>
      <c r="Q2300" s="9" t="str">
        <f t="shared" si="296"/>
        <v>music</v>
      </c>
      <c r="R2300" s="10" t="str">
        <f t="shared" si="297"/>
        <v>rock</v>
      </c>
      <c r="S2300" s="8">
        <f t="shared" si="298"/>
        <v>41694.632326388884</v>
      </c>
      <c r="T2300" s="8">
        <f t="shared" si="295"/>
        <v>41724.59065972222</v>
      </c>
      <c r="U2300" s="7">
        <f t="shared" si="299"/>
        <v>29.958333333335759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94"/>
        <v>350.16666666666669</v>
      </c>
      <c r="P2301" s="7">
        <f t="shared" si="301"/>
        <v>75.035714285714292</v>
      </c>
      <c r="Q2301" s="9" t="str">
        <f t="shared" si="296"/>
        <v>music</v>
      </c>
      <c r="R2301" s="10" t="str">
        <f t="shared" si="297"/>
        <v>rock</v>
      </c>
      <c r="S2301" s="8">
        <f t="shared" si="298"/>
        <v>40564.824178240735</v>
      </c>
      <c r="T2301" s="8">
        <f t="shared" si="295"/>
        <v>40579.824178240735</v>
      </c>
      <c r="U2301" s="7">
        <f t="shared" si="299"/>
        <v>15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94"/>
        <v>101.25</v>
      </c>
      <c r="P2302" s="7">
        <f t="shared" si="301"/>
        <v>115.71428571428571</v>
      </c>
      <c r="Q2302" s="9" t="str">
        <f t="shared" si="296"/>
        <v>music</v>
      </c>
      <c r="R2302" s="10" t="str">
        <f t="shared" si="297"/>
        <v>rock</v>
      </c>
      <c r="S2302" s="8">
        <f t="shared" si="298"/>
        <v>41074.518703703703</v>
      </c>
      <c r="T2302" s="8">
        <f t="shared" si="295"/>
        <v>41088.518703703703</v>
      </c>
      <c r="U2302" s="7">
        <f t="shared" si="299"/>
        <v>14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94"/>
        <v>133.6044</v>
      </c>
      <c r="P2303" s="7">
        <f t="shared" si="301"/>
        <v>31.659810426540286</v>
      </c>
      <c r="Q2303" s="9" t="str">
        <f t="shared" si="296"/>
        <v>music</v>
      </c>
      <c r="R2303" s="10" t="str">
        <f t="shared" si="297"/>
        <v>indie rock</v>
      </c>
      <c r="S2303" s="8">
        <f t="shared" si="298"/>
        <v>41415.938611111109</v>
      </c>
      <c r="T2303" s="8">
        <f t="shared" si="295"/>
        <v>41445.938611111109</v>
      </c>
      <c r="U2303" s="7">
        <f t="shared" si="299"/>
        <v>30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94"/>
        <v>170.65217391304347</v>
      </c>
      <c r="P2304" s="7">
        <f t="shared" si="301"/>
        <v>46.176470588235297</v>
      </c>
      <c r="Q2304" s="9" t="str">
        <f t="shared" si="296"/>
        <v>music</v>
      </c>
      <c r="R2304" s="10" t="str">
        <f t="shared" si="297"/>
        <v>indie rock</v>
      </c>
      <c r="S2304" s="8">
        <f t="shared" si="298"/>
        <v>41605.660115740735</v>
      </c>
      <c r="T2304" s="8">
        <f t="shared" si="295"/>
        <v>41639.083333333328</v>
      </c>
      <c r="U2304" s="7">
        <f t="shared" si="299"/>
        <v>33.423217592593573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94"/>
        <v>109.35829457364341</v>
      </c>
      <c r="P2305" s="7">
        <f t="shared" si="301"/>
        <v>68.481650485436887</v>
      </c>
      <c r="Q2305" s="9" t="str">
        <f t="shared" si="296"/>
        <v>music</v>
      </c>
      <c r="R2305" s="10" t="str">
        <f t="shared" si="297"/>
        <v>indie rock</v>
      </c>
      <c r="S2305" s="8">
        <f t="shared" si="298"/>
        <v>40849.902731481481</v>
      </c>
      <c r="T2305" s="8">
        <f t="shared" si="295"/>
        <v>40889.944398148145</v>
      </c>
      <c r="U2305" s="7">
        <f t="shared" si="299"/>
        <v>40.041666666664241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302">E2306*100/D2306</f>
        <v>100.70033333333333</v>
      </c>
      <c r="P2306" s="7">
        <f t="shared" si="301"/>
        <v>53.469203539823013</v>
      </c>
      <c r="Q2306" s="9" t="str">
        <f t="shared" si="296"/>
        <v>music</v>
      </c>
      <c r="R2306" s="10" t="str">
        <f t="shared" si="297"/>
        <v>indie rock</v>
      </c>
      <c r="S2306" s="8">
        <f t="shared" si="298"/>
        <v>40502.607534722221</v>
      </c>
      <c r="T2306" s="8">
        <f t="shared" ref="T2306:T2369" si="303">(I2306/86400)+25569+(-5/24)</f>
        <v>40543.999305555553</v>
      </c>
      <c r="U2306" s="7">
        <f t="shared" si="299"/>
        <v>41.391770833331975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302"/>
        <v>101.22777777777777</v>
      </c>
      <c r="P2307" s="7">
        <f t="shared" si="301"/>
        <v>109.10778443113773</v>
      </c>
      <c r="Q2307" s="9" t="str">
        <f t="shared" ref="Q2307:Q2370" si="304">LEFT(N2307, SEARCH("/",N2307,1)-1)</f>
        <v>music</v>
      </c>
      <c r="R2307" s="10" t="str">
        <f t="shared" ref="R2307:R2370" si="305">RIGHT(N2307,LEN(N2307)-FIND("/",N2307))</f>
        <v>indie rock</v>
      </c>
      <c r="S2307" s="8">
        <f t="shared" ref="S2307:S2370" si="306">(J2307/86400)+25569+(-5/24)</f>
        <v>41834.486944444441</v>
      </c>
      <c r="T2307" s="8">
        <f t="shared" si="303"/>
        <v>41859.541666666664</v>
      </c>
      <c r="U2307" s="7">
        <f t="shared" ref="U2307:U2370" si="307">T2307-S2307</f>
        <v>25.054722222223063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302"/>
        <v>106.75857142857143</v>
      </c>
      <c r="P2308" s="7">
        <f t="shared" si="301"/>
        <v>51.185616438356163</v>
      </c>
      <c r="Q2308" s="9" t="str">
        <f t="shared" si="304"/>
        <v>music</v>
      </c>
      <c r="R2308" s="10" t="str">
        <f t="shared" si="305"/>
        <v>indie rock</v>
      </c>
      <c r="S2308" s="8">
        <f t="shared" si="306"/>
        <v>40947.959826388884</v>
      </c>
      <c r="T2308" s="8">
        <f t="shared" si="303"/>
        <v>40977.959826388884</v>
      </c>
      <c r="U2308" s="7">
        <f t="shared" si="307"/>
        <v>30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302"/>
        <v>106.65777537961894</v>
      </c>
      <c r="P2309" s="7">
        <f t="shared" si="301"/>
        <v>27.936800000000002</v>
      </c>
      <c r="Q2309" s="9" t="str">
        <f t="shared" si="304"/>
        <v>music</v>
      </c>
      <c r="R2309" s="10" t="str">
        <f t="shared" si="305"/>
        <v>indie rock</v>
      </c>
      <c r="S2309" s="8">
        <f t="shared" si="306"/>
        <v>41004.594131944446</v>
      </c>
      <c r="T2309" s="8">
        <f t="shared" si="303"/>
        <v>41034.59407407407</v>
      </c>
      <c r="U2309" s="7">
        <f t="shared" si="307"/>
        <v>29.999942129623378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302"/>
        <v>101.30622</v>
      </c>
      <c r="P2310" s="7">
        <f t="shared" si="301"/>
        <v>82.496921824104234</v>
      </c>
      <c r="Q2310" s="9" t="str">
        <f t="shared" si="304"/>
        <v>music</v>
      </c>
      <c r="R2310" s="10" t="str">
        <f t="shared" si="305"/>
        <v>indie rock</v>
      </c>
      <c r="S2310" s="8">
        <f t="shared" si="306"/>
        <v>41851.754583333335</v>
      </c>
      <c r="T2310" s="8">
        <f t="shared" si="303"/>
        <v>41879.833333333328</v>
      </c>
      <c r="U2310" s="7">
        <f t="shared" si="307"/>
        <v>28.078749999993306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302"/>
        <v>106.67449999999999</v>
      </c>
      <c r="P2311" s="7">
        <f t="shared" si="301"/>
        <v>59.817476635514019</v>
      </c>
      <c r="Q2311" s="9" t="str">
        <f t="shared" si="304"/>
        <v>music</v>
      </c>
      <c r="R2311" s="10" t="str">
        <f t="shared" si="305"/>
        <v>indie rock</v>
      </c>
      <c r="S2311" s="8">
        <f t="shared" si="306"/>
        <v>41307.779363425921</v>
      </c>
      <c r="T2311" s="8">
        <f t="shared" si="303"/>
        <v>41342.779363425921</v>
      </c>
      <c r="U2311" s="7">
        <f t="shared" si="307"/>
        <v>35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302"/>
        <v>428.83978378378379</v>
      </c>
      <c r="P2312" s="7">
        <f t="shared" ref="P2312:P2342" si="308">E2312/L2312</f>
        <v>64.816470588235291</v>
      </c>
      <c r="Q2312" s="9" t="str">
        <f t="shared" si="304"/>
        <v>music</v>
      </c>
      <c r="R2312" s="10" t="str">
        <f t="shared" si="305"/>
        <v>indie rock</v>
      </c>
      <c r="S2312" s="8">
        <f t="shared" si="306"/>
        <v>41324.585821759254</v>
      </c>
      <c r="T2312" s="8">
        <f t="shared" si="303"/>
        <v>41354.54415509259</v>
      </c>
      <c r="U2312" s="7">
        <f t="shared" si="307"/>
        <v>29.958333333335759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302"/>
        <v>104.11111111111111</v>
      </c>
      <c r="P2313" s="7">
        <f t="shared" si="308"/>
        <v>90.09615384615384</v>
      </c>
      <c r="Q2313" s="9" t="str">
        <f t="shared" si="304"/>
        <v>music</v>
      </c>
      <c r="R2313" s="10" t="str">
        <f t="shared" si="305"/>
        <v>indie rock</v>
      </c>
      <c r="S2313" s="8">
        <f t="shared" si="306"/>
        <v>41735.796168981477</v>
      </c>
      <c r="T2313" s="8">
        <f t="shared" si="303"/>
        <v>41765.796168981477</v>
      </c>
      <c r="U2313" s="7">
        <f t="shared" si="307"/>
        <v>30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302"/>
        <v>107.86666666666666</v>
      </c>
      <c r="P2314" s="7">
        <f t="shared" si="308"/>
        <v>40.962025316455694</v>
      </c>
      <c r="Q2314" s="9" t="str">
        <f t="shared" si="304"/>
        <v>music</v>
      </c>
      <c r="R2314" s="10" t="str">
        <f t="shared" si="305"/>
        <v>indie rock</v>
      </c>
      <c r="S2314" s="8">
        <f t="shared" si="306"/>
        <v>41716.424513888887</v>
      </c>
      <c r="T2314" s="8">
        <f t="shared" si="303"/>
        <v>41747.75</v>
      </c>
      <c r="U2314" s="7">
        <f t="shared" si="307"/>
        <v>31.325486111112696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302"/>
        <v>175.84039999999999</v>
      </c>
      <c r="P2315" s="7">
        <f t="shared" si="308"/>
        <v>56.000127388535034</v>
      </c>
      <c r="Q2315" s="9" t="str">
        <f t="shared" si="304"/>
        <v>music</v>
      </c>
      <c r="R2315" s="10" t="str">
        <f t="shared" si="305"/>
        <v>indie rock</v>
      </c>
      <c r="S2315" s="8">
        <f t="shared" si="306"/>
        <v>41002.750300925924</v>
      </c>
      <c r="T2315" s="8">
        <f t="shared" si="303"/>
        <v>41032.750300925924</v>
      </c>
      <c r="U2315" s="7">
        <f t="shared" si="307"/>
        <v>30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302"/>
        <v>156.97</v>
      </c>
      <c r="P2316" s="7">
        <f t="shared" si="308"/>
        <v>37.672800000000002</v>
      </c>
      <c r="Q2316" s="9" t="str">
        <f t="shared" si="304"/>
        <v>music</v>
      </c>
      <c r="R2316" s="10" t="str">
        <f t="shared" si="305"/>
        <v>indie rock</v>
      </c>
      <c r="S2316" s="8">
        <f t="shared" si="306"/>
        <v>41037.343252314815</v>
      </c>
      <c r="T2316" s="8">
        <f t="shared" si="303"/>
        <v>41067.343252314815</v>
      </c>
      <c r="U2316" s="7">
        <f t="shared" si="307"/>
        <v>30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302"/>
        <v>102.6</v>
      </c>
      <c r="P2317" s="7">
        <f t="shared" si="308"/>
        <v>40.078125</v>
      </c>
      <c r="Q2317" s="9" t="str">
        <f t="shared" si="304"/>
        <v>music</v>
      </c>
      <c r="R2317" s="10" t="str">
        <f t="shared" si="305"/>
        <v>indie rock</v>
      </c>
      <c r="S2317" s="8">
        <f t="shared" si="306"/>
        <v>41004.517858796295</v>
      </c>
      <c r="T2317" s="8">
        <f t="shared" si="303"/>
        <v>41034.517858796295</v>
      </c>
      <c r="U2317" s="7">
        <f t="shared" si="307"/>
        <v>30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302"/>
        <v>104.04266666666666</v>
      </c>
      <c r="P2318" s="7">
        <f t="shared" si="308"/>
        <v>78.031999999999996</v>
      </c>
      <c r="Q2318" s="9" t="str">
        <f t="shared" si="304"/>
        <v>music</v>
      </c>
      <c r="R2318" s="10" t="str">
        <f t="shared" si="305"/>
        <v>indie rock</v>
      </c>
      <c r="S2318" s="8">
        <f t="shared" si="306"/>
        <v>40079.516782407409</v>
      </c>
      <c r="T2318" s="8">
        <f t="shared" si="303"/>
        <v>40156.558333333327</v>
      </c>
      <c r="U2318" s="7">
        <f t="shared" si="307"/>
        <v>77.041550925918273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302"/>
        <v>104</v>
      </c>
      <c r="P2319" s="7">
        <f t="shared" si="308"/>
        <v>18.90909090909091</v>
      </c>
      <c r="Q2319" s="9" t="str">
        <f t="shared" si="304"/>
        <v>music</v>
      </c>
      <c r="R2319" s="10" t="str">
        <f t="shared" si="305"/>
        <v>indie rock</v>
      </c>
      <c r="S2319" s="8">
        <f t="shared" si="306"/>
        <v>40192.33390046296</v>
      </c>
      <c r="T2319" s="8">
        <f t="shared" si="303"/>
        <v>40224</v>
      </c>
      <c r="U2319" s="7">
        <f t="shared" si="307"/>
        <v>31.666099537040282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302"/>
        <v>121.06</v>
      </c>
      <c r="P2320" s="7">
        <f t="shared" si="308"/>
        <v>37.134969325153371</v>
      </c>
      <c r="Q2320" s="9" t="str">
        <f t="shared" si="304"/>
        <v>music</v>
      </c>
      <c r="R2320" s="10" t="str">
        <f t="shared" si="305"/>
        <v>indie rock</v>
      </c>
      <c r="S2320" s="8">
        <f t="shared" si="306"/>
        <v>40050.435347222221</v>
      </c>
      <c r="T2320" s="8">
        <f t="shared" si="303"/>
        <v>40081.957638888889</v>
      </c>
      <c r="U2320" s="7">
        <f t="shared" si="307"/>
        <v>31.522291666668025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302"/>
        <v>107.7</v>
      </c>
      <c r="P2321" s="7">
        <f t="shared" si="308"/>
        <v>41.961038961038959</v>
      </c>
      <c r="Q2321" s="9" t="str">
        <f t="shared" si="304"/>
        <v>music</v>
      </c>
      <c r="R2321" s="10" t="str">
        <f t="shared" si="305"/>
        <v>indie rock</v>
      </c>
      <c r="S2321" s="8">
        <f t="shared" si="306"/>
        <v>41592.873668981476</v>
      </c>
      <c r="T2321" s="8">
        <f t="shared" si="303"/>
        <v>41622.873668981476</v>
      </c>
      <c r="U2321" s="7">
        <f t="shared" si="307"/>
        <v>30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302"/>
        <v>108.66</v>
      </c>
      <c r="P2322" s="7">
        <f t="shared" si="308"/>
        <v>61.044943820224717</v>
      </c>
      <c r="Q2322" s="9" t="str">
        <f t="shared" si="304"/>
        <v>music</v>
      </c>
      <c r="R2322" s="10" t="str">
        <f t="shared" si="305"/>
        <v>indie rock</v>
      </c>
      <c r="S2322" s="8">
        <f t="shared" si="306"/>
        <v>41696.608796296292</v>
      </c>
      <c r="T2322" s="8">
        <f t="shared" si="303"/>
        <v>41731.567129629628</v>
      </c>
      <c r="U2322" s="7">
        <f t="shared" si="307"/>
        <v>34.958333333335759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302"/>
        <v>39.120962394619681</v>
      </c>
      <c r="P2323" s="7">
        <f t="shared" si="308"/>
        <v>64.53125</v>
      </c>
      <c r="Q2323" s="9" t="str">
        <f t="shared" si="304"/>
        <v>food</v>
      </c>
      <c r="R2323" s="10" t="str">
        <f t="shared" si="305"/>
        <v>small batch</v>
      </c>
      <c r="S2323" s="8">
        <f t="shared" si="306"/>
        <v>42799.052094907405</v>
      </c>
      <c r="T2323" s="8">
        <f t="shared" si="303"/>
        <v>42829.010428240734</v>
      </c>
      <c r="U2323" s="7">
        <f t="shared" si="307"/>
        <v>29.958333333328483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302"/>
        <v>3.1481481481481484</v>
      </c>
      <c r="P2324" s="7">
        <f t="shared" si="308"/>
        <v>21.25</v>
      </c>
      <c r="Q2324" s="9" t="str">
        <f t="shared" si="304"/>
        <v>food</v>
      </c>
      <c r="R2324" s="10" t="str">
        <f t="shared" si="305"/>
        <v>small batch</v>
      </c>
      <c r="S2324" s="8">
        <f t="shared" si="306"/>
        <v>42804.6871412037</v>
      </c>
      <c r="T2324" s="8">
        <f t="shared" si="303"/>
        <v>42834.645474537036</v>
      </c>
      <c r="U2324" s="7">
        <f t="shared" si="307"/>
        <v>29.958333333335759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302"/>
        <v>48</v>
      </c>
      <c r="P2325" s="7">
        <f t="shared" si="308"/>
        <v>30</v>
      </c>
      <c r="Q2325" s="9" t="str">
        <f t="shared" si="304"/>
        <v>food</v>
      </c>
      <c r="R2325" s="10" t="str">
        <f t="shared" si="305"/>
        <v>small batch</v>
      </c>
      <c r="S2325" s="8">
        <f t="shared" si="306"/>
        <v>42807.546840277777</v>
      </c>
      <c r="T2325" s="8">
        <f t="shared" si="303"/>
        <v>42814.546840277777</v>
      </c>
      <c r="U2325" s="7">
        <f t="shared" si="307"/>
        <v>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302"/>
        <v>20.733333333333334</v>
      </c>
      <c r="P2326" s="7">
        <f t="shared" si="308"/>
        <v>25.491803278688526</v>
      </c>
      <c r="Q2326" s="9" t="str">
        <f t="shared" si="304"/>
        <v>food</v>
      </c>
      <c r="R2326" s="10" t="str">
        <f t="shared" si="305"/>
        <v>small batch</v>
      </c>
      <c r="S2326" s="8">
        <f t="shared" si="306"/>
        <v>42790.67690972222</v>
      </c>
      <c r="T2326" s="8">
        <f t="shared" si="303"/>
        <v>42820.635243055549</v>
      </c>
      <c r="U2326" s="7">
        <f t="shared" si="307"/>
        <v>29.958333333328483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302"/>
        <v>8</v>
      </c>
      <c r="P2327" s="7">
        <f t="shared" si="308"/>
        <v>11.428571428571429</v>
      </c>
      <c r="Q2327" s="9" t="str">
        <f t="shared" si="304"/>
        <v>food</v>
      </c>
      <c r="R2327" s="10" t="str">
        <f t="shared" si="305"/>
        <v>small batch</v>
      </c>
      <c r="S2327" s="8">
        <f t="shared" si="306"/>
        <v>42793.814016203702</v>
      </c>
      <c r="T2327" s="8">
        <f t="shared" si="303"/>
        <v>42823.772349537037</v>
      </c>
      <c r="U2327" s="7">
        <f t="shared" si="307"/>
        <v>29.958333333335759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302"/>
        <v>0.72</v>
      </c>
      <c r="P2328" s="7">
        <f t="shared" si="308"/>
        <v>108</v>
      </c>
      <c r="Q2328" s="9" t="str">
        <f t="shared" si="304"/>
        <v>food</v>
      </c>
      <c r="R2328" s="10" t="str">
        <f t="shared" si="305"/>
        <v>small batch</v>
      </c>
      <c r="S2328" s="8">
        <f t="shared" si="306"/>
        <v>42803.825787037036</v>
      </c>
      <c r="T2328" s="8">
        <f t="shared" si="303"/>
        <v>42855.499999999993</v>
      </c>
      <c r="U2328" s="7">
        <f t="shared" si="307"/>
        <v>51.674212962956517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302"/>
        <v>526.09431428571429</v>
      </c>
      <c r="P2329" s="7">
        <f t="shared" si="308"/>
        <v>54.883162444113267</v>
      </c>
      <c r="Q2329" s="9" t="str">
        <f t="shared" si="304"/>
        <v>food</v>
      </c>
      <c r="R2329" s="10" t="str">
        <f t="shared" si="305"/>
        <v>small batch</v>
      </c>
      <c r="S2329" s="8">
        <f t="shared" si="306"/>
        <v>41842.708796296291</v>
      </c>
      <c r="T2329" s="8">
        <f t="shared" si="303"/>
        <v>41877.708796296291</v>
      </c>
      <c r="U2329" s="7">
        <f t="shared" si="307"/>
        <v>35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302"/>
        <v>254.45</v>
      </c>
      <c r="P2330" s="7">
        <f t="shared" si="308"/>
        <v>47.383612662942269</v>
      </c>
      <c r="Q2330" s="9" t="str">
        <f t="shared" si="304"/>
        <v>food</v>
      </c>
      <c r="R2330" s="10" t="str">
        <f t="shared" si="305"/>
        <v>small batch</v>
      </c>
      <c r="S2330" s="8">
        <f t="shared" si="306"/>
        <v>42139.573344907403</v>
      </c>
      <c r="T2330" s="8">
        <f t="shared" si="303"/>
        <v>42169.573344907403</v>
      </c>
      <c r="U2330" s="7">
        <f t="shared" si="307"/>
        <v>30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302"/>
        <v>105.92</v>
      </c>
      <c r="P2331" s="7">
        <f t="shared" si="308"/>
        <v>211.84</v>
      </c>
      <c r="Q2331" s="9" t="str">
        <f t="shared" si="304"/>
        <v>food</v>
      </c>
      <c r="R2331" s="10" t="str">
        <f t="shared" si="305"/>
        <v>small batch</v>
      </c>
      <c r="S2331" s="8">
        <f t="shared" si="306"/>
        <v>41807.416041666664</v>
      </c>
      <c r="T2331" s="8">
        <f t="shared" si="303"/>
        <v>41837.416041666664</v>
      </c>
      <c r="U2331" s="7">
        <f t="shared" si="307"/>
        <v>30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302"/>
        <v>102.42285714285714</v>
      </c>
      <c r="P2332" s="7">
        <f t="shared" si="308"/>
        <v>219.92638036809817</v>
      </c>
      <c r="Q2332" s="9" t="str">
        <f t="shared" si="304"/>
        <v>food</v>
      </c>
      <c r="R2332" s="10" t="str">
        <f t="shared" si="305"/>
        <v>small batch</v>
      </c>
      <c r="S2332" s="8">
        <f t="shared" si="306"/>
        <v>42332.691469907404</v>
      </c>
      <c r="T2332" s="8">
        <f t="shared" si="303"/>
        <v>42362.791666666664</v>
      </c>
      <c r="U2332" s="7">
        <f t="shared" si="307"/>
        <v>30.100196759260143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302"/>
        <v>144.31375</v>
      </c>
      <c r="P2333" s="7">
        <f t="shared" si="308"/>
        <v>40.795406360424032</v>
      </c>
      <c r="Q2333" s="9" t="str">
        <f t="shared" si="304"/>
        <v>food</v>
      </c>
      <c r="R2333" s="10" t="str">
        <f t="shared" si="305"/>
        <v>small batch</v>
      </c>
      <c r="S2333" s="8">
        <f t="shared" si="306"/>
        <v>41838.797337962962</v>
      </c>
      <c r="T2333" s="8">
        <f t="shared" si="303"/>
        <v>41868.797337962962</v>
      </c>
      <c r="U2333" s="7">
        <f t="shared" si="307"/>
        <v>30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302"/>
        <v>106.30800000000001</v>
      </c>
      <c r="P2334" s="7">
        <f t="shared" si="308"/>
        <v>75.502840909090907</v>
      </c>
      <c r="Q2334" s="9" t="str">
        <f t="shared" si="304"/>
        <v>food</v>
      </c>
      <c r="R2334" s="10" t="str">
        <f t="shared" si="305"/>
        <v>small batch</v>
      </c>
      <c r="S2334" s="8">
        <f t="shared" si="306"/>
        <v>42011.419803240737</v>
      </c>
      <c r="T2334" s="8">
        <f t="shared" si="303"/>
        <v>42041.419803240737</v>
      </c>
      <c r="U2334" s="7">
        <f t="shared" si="307"/>
        <v>30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302"/>
        <v>212.16666666666666</v>
      </c>
      <c r="P2335" s="7">
        <f t="shared" si="308"/>
        <v>13.542553191489361</v>
      </c>
      <c r="Q2335" s="9" t="str">
        <f t="shared" si="304"/>
        <v>food</v>
      </c>
      <c r="R2335" s="10" t="str">
        <f t="shared" si="305"/>
        <v>small batch</v>
      </c>
      <c r="S2335" s="8">
        <f t="shared" si="306"/>
        <v>41767.442013888889</v>
      </c>
      <c r="T2335" s="8">
        <f t="shared" si="303"/>
        <v>41788.534722222219</v>
      </c>
      <c r="U2335" s="7">
        <f t="shared" si="307"/>
        <v>21.092708333329938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302"/>
        <v>101.95</v>
      </c>
      <c r="P2336" s="7">
        <f t="shared" si="308"/>
        <v>60.865671641791046</v>
      </c>
      <c r="Q2336" s="9" t="str">
        <f t="shared" si="304"/>
        <v>food</v>
      </c>
      <c r="R2336" s="10" t="str">
        <f t="shared" si="305"/>
        <v>small batch</v>
      </c>
      <c r="S2336" s="8">
        <f t="shared" si="306"/>
        <v>41918.461782407401</v>
      </c>
      <c r="T2336" s="8">
        <f t="shared" si="303"/>
        <v>41948.523611111108</v>
      </c>
      <c r="U2336" s="7">
        <f t="shared" si="307"/>
        <v>30.061828703706851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302"/>
        <v>102.27200000000001</v>
      </c>
      <c r="P2337" s="7">
        <f t="shared" si="308"/>
        <v>115.69230769230769</v>
      </c>
      <c r="Q2337" s="9" t="str">
        <f t="shared" si="304"/>
        <v>food</v>
      </c>
      <c r="R2337" s="10" t="str">
        <f t="shared" si="305"/>
        <v>small batch</v>
      </c>
      <c r="S2337" s="8">
        <f t="shared" si="306"/>
        <v>41771.363923611112</v>
      </c>
      <c r="T2337" s="8">
        <f t="shared" si="303"/>
        <v>41801.363923611112</v>
      </c>
      <c r="U2337" s="7">
        <f t="shared" si="307"/>
        <v>30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302"/>
        <v>520.73254999999995</v>
      </c>
      <c r="P2338" s="7">
        <f t="shared" si="308"/>
        <v>48.104623556581984</v>
      </c>
      <c r="Q2338" s="9" t="str">
        <f t="shared" si="304"/>
        <v>food</v>
      </c>
      <c r="R2338" s="10" t="str">
        <f t="shared" si="305"/>
        <v>small batch</v>
      </c>
      <c r="S2338" s="8">
        <f t="shared" si="306"/>
        <v>41666.716377314813</v>
      </c>
      <c r="T2338" s="8">
        <f t="shared" si="303"/>
        <v>41706.716377314813</v>
      </c>
      <c r="U2338" s="7">
        <f t="shared" si="307"/>
        <v>40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302"/>
        <v>110.65833333333333</v>
      </c>
      <c r="P2339" s="7">
        <f t="shared" si="308"/>
        <v>74.184357541899445</v>
      </c>
      <c r="Q2339" s="9" t="str">
        <f t="shared" si="304"/>
        <v>food</v>
      </c>
      <c r="R2339" s="10" t="str">
        <f t="shared" si="305"/>
        <v>small batch</v>
      </c>
      <c r="S2339" s="8">
        <f t="shared" si="306"/>
        <v>41786.432210648149</v>
      </c>
      <c r="T2339" s="8">
        <f t="shared" si="303"/>
        <v>41816.432210648149</v>
      </c>
      <c r="U2339" s="7">
        <f t="shared" si="307"/>
        <v>30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302"/>
        <v>101.14333333333333</v>
      </c>
      <c r="P2340" s="7">
        <f t="shared" si="308"/>
        <v>123.34552845528455</v>
      </c>
      <c r="Q2340" s="9" t="str">
        <f t="shared" si="304"/>
        <v>food</v>
      </c>
      <c r="R2340" s="10" t="str">
        <f t="shared" si="305"/>
        <v>small batch</v>
      </c>
      <c r="S2340" s="8">
        <f t="shared" si="306"/>
        <v>41789.688472222224</v>
      </c>
      <c r="T2340" s="8">
        <f t="shared" si="303"/>
        <v>41819.688472222224</v>
      </c>
      <c r="U2340" s="7">
        <f t="shared" si="307"/>
        <v>30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302"/>
        <v>294.20800000000003</v>
      </c>
      <c r="P2341" s="7">
        <f t="shared" si="308"/>
        <v>66.623188405797094</v>
      </c>
      <c r="Q2341" s="9" t="str">
        <f t="shared" si="304"/>
        <v>food</v>
      </c>
      <c r="R2341" s="10" t="str">
        <f t="shared" si="305"/>
        <v>small batch</v>
      </c>
      <c r="S2341" s="8">
        <f t="shared" si="306"/>
        <v>42692.591539351844</v>
      </c>
      <c r="T2341" s="8">
        <f t="shared" si="303"/>
        <v>42723.124305555553</v>
      </c>
      <c r="U2341" s="7">
        <f t="shared" si="307"/>
        <v>30.532766203708888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302"/>
        <v>105.7775</v>
      </c>
      <c r="P2342" s="7">
        <f t="shared" si="308"/>
        <v>104.99007444168734</v>
      </c>
      <c r="Q2342" s="9" t="str">
        <f t="shared" si="304"/>
        <v>food</v>
      </c>
      <c r="R2342" s="10" t="str">
        <f t="shared" si="305"/>
        <v>small batch</v>
      </c>
      <c r="S2342" s="8">
        <f t="shared" si="306"/>
        <v>42643.434467592589</v>
      </c>
      <c r="T2342" s="8">
        <f t="shared" si="303"/>
        <v>42673.434467592589</v>
      </c>
      <c r="U2342" s="7">
        <f t="shared" si="307"/>
        <v>30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302"/>
        <v>0</v>
      </c>
      <c r="P2343" s="7">
        <f>IF(L2343&gt;0, E2343/L2343,0)</f>
        <v>0</v>
      </c>
      <c r="Q2343" s="9" t="str">
        <f t="shared" si="304"/>
        <v>technology</v>
      </c>
      <c r="R2343" s="10" t="str">
        <f t="shared" si="305"/>
        <v>web</v>
      </c>
      <c r="S2343" s="8">
        <f t="shared" si="306"/>
        <v>42167.605370370373</v>
      </c>
      <c r="T2343" s="8">
        <f t="shared" si="303"/>
        <v>42197.605370370373</v>
      </c>
      <c r="U2343" s="7">
        <f t="shared" si="307"/>
        <v>30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302"/>
        <v>0</v>
      </c>
      <c r="P2344" s="7">
        <f>IF(L2344&gt;0, E2344/L2344,0)</f>
        <v>0</v>
      </c>
      <c r="Q2344" s="9" t="str">
        <f t="shared" si="304"/>
        <v>technology</v>
      </c>
      <c r="R2344" s="10" t="str">
        <f t="shared" si="305"/>
        <v>web</v>
      </c>
      <c r="S2344" s="8">
        <f t="shared" si="306"/>
        <v>41897.49386574074</v>
      </c>
      <c r="T2344" s="8">
        <f t="shared" si="303"/>
        <v>41918</v>
      </c>
      <c r="U2344" s="7">
        <f t="shared" si="307"/>
        <v>20.506134259259852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302"/>
        <v>3</v>
      </c>
      <c r="P2345" s="7">
        <f>E2345/L2345</f>
        <v>300</v>
      </c>
      <c r="Q2345" s="9" t="str">
        <f t="shared" si="304"/>
        <v>technology</v>
      </c>
      <c r="R2345" s="10" t="str">
        <f t="shared" si="305"/>
        <v>web</v>
      </c>
      <c r="S2345" s="8">
        <f t="shared" si="306"/>
        <v>42327.616956018515</v>
      </c>
      <c r="T2345" s="8">
        <f t="shared" si="303"/>
        <v>42377.615972222215</v>
      </c>
      <c r="U2345" s="7">
        <f t="shared" si="307"/>
        <v>49.999016203699284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302"/>
        <v>0.1</v>
      </c>
      <c r="P2346" s="7">
        <f>E2346/L2346</f>
        <v>1</v>
      </c>
      <c r="Q2346" s="9" t="str">
        <f t="shared" si="304"/>
        <v>technology</v>
      </c>
      <c r="R2346" s="10" t="str">
        <f t="shared" si="305"/>
        <v>web</v>
      </c>
      <c r="S2346" s="8">
        <f t="shared" si="306"/>
        <v>42515.519317129627</v>
      </c>
      <c r="T2346" s="8">
        <f t="shared" si="303"/>
        <v>42545.519317129627</v>
      </c>
      <c r="U2346" s="7">
        <f t="shared" si="307"/>
        <v>30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302"/>
        <v>0</v>
      </c>
      <c r="P2347" s="7">
        <f>IF(L2347&gt;0, E2347/L2347,0)</f>
        <v>0</v>
      </c>
      <c r="Q2347" s="9" t="str">
        <f t="shared" si="304"/>
        <v>technology</v>
      </c>
      <c r="R2347" s="10" t="str">
        <f t="shared" si="305"/>
        <v>web</v>
      </c>
      <c r="S2347" s="8">
        <f t="shared" si="306"/>
        <v>42059.79347222222</v>
      </c>
      <c r="T2347" s="8">
        <f t="shared" si="303"/>
        <v>42094.777083333327</v>
      </c>
      <c r="U2347" s="7">
        <f t="shared" si="307"/>
        <v>34.983611111107166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302"/>
        <v>6.5000000000000002E-2</v>
      </c>
      <c r="P2348" s="7">
        <f>E2348/L2348</f>
        <v>13</v>
      </c>
      <c r="Q2348" s="9" t="str">
        <f t="shared" si="304"/>
        <v>technology</v>
      </c>
      <c r="R2348" s="10" t="str">
        <f t="shared" si="305"/>
        <v>web</v>
      </c>
      <c r="S2348" s="8">
        <f t="shared" si="306"/>
        <v>42615.590636574074</v>
      </c>
      <c r="T2348" s="8">
        <f t="shared" si="303"/>
        <v>42660.590636574074</v>
      </c>
      <c r="U2348" s="7">
        <f t="shared" si="307"/>
        <v>45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302"/>
        <v>1.5</v>
      </c>
      <c r="P2349" s="7">
        <f>E2349/L2349</f>
        <v>15</v>
      </c>
      <c r="Q2349" s="9" t="str">
        <f t="shared" si="304"/>
        <v>technology</v>
      </c>
      <c r="R2349" s="10" t="str">
        <f t="shared" si="305"/>
        <v>web</v>
      </c>
      <c r="S2349" s="8">
        <f t="shared" si="306"/>
        <v>42577.39902777777</v>
      </c>
      <c r="T2349" s="8">
        <f t="shared" si="303"/>
        <v>42607.39902777777</v>
      </c>
      <c r="U2349" s="7">
        <f t="shared" si="307"/>
        <v>30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302"/>
        <v>0.38571428571428573</v>
      </c>
      <c r="P2350" s="7">
        <f>E2350/L2350</f>
        <v>54</v>
      </c>
      <c r="Q2350" s="9" t="str">
        <f t="shared" si="304"/>
        <v>technology</v>
      </c>
      <c r="R2350" s="10" t="str">
        <f t="shared" si="305"/>
        <v>web</v>
      </c>
      <c r="S2350" s="8">
        <f t="shared" si="306"/>
        <v>42360.723819444444</v>
      </c>
      <c r="T2350" s="8">
        <f t="shared" si="303"/>
        <v>42420.723819444444</v>
      </c>
      <c r="U2350" s="7">
        <f t="shared" si="307"/>
        <v>60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302"/>
        <v>0</v>
      </c>
      <c r="P2351" s="7">
        <f>IF(L2351&gt;0, E2351/L2351,0)</f>
        <v>0</v>
      </c>
      <c r="Q2351" s="9" t="str">
        <f t="shared" si="304"/>
        <v>technology</v>
      </c>
      <c r="R2351" s="10" t="str">
        <f t="shared" si="305"/>
        <v>web</v>
      </c>
      <c r="S2351" s="8">
        <f t="shared" si="306"/>
        <v>42198.567453703705</v>
      </c>
      <c r="T2351" s="8">
        <f t="shared" si="303"/>
        <v>42227.567453703705</v>
      </c>
      <c r="U2351" s="7">
        <f t="shared" si="307"/>
        <v>29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302"/>
        <v>0</v>
      </c>
      <c r="P2352" s="7">
        <f>IF(L2352&gt;0, E2352/L2352,0)</f>
        <v>0</v>
      </c>
      <c r="Q2352" s="9" t="str">
        <f t="shared" si="304"/>
        <v>technology</v>
      </c>
      <c r="R2352" s="10" t="str">
        <f t="shared" si="305"/>
        <v>web</v>
      </c>
      <c r="S2352" s="8">
        <f t="shared" si="306"/>
        <v>42708.633912037032</v>
      </c>
      <c r="T2352" s="8">
        <f t="shared" si="303"/>
        <v>42738.633912037032</v>
      </c>
      <c r="U2352" s="7">
        <f t="shared" si="307"/>
        <v>30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302"/>
        <v>0.5714285714285714</v>
      </c>
      <c r="P2353" s="7">
        <f>E2353/L2353</f>
        <v>15.428571428571429</v>
      </c>
      <c r="Q2353" s="9" t="str">
        <f t="shared" si="304"/>
        <v>technology</v>
      </c>
      <c r="R2353" s="10" t="str">
        <f t="shared" si="305"/>
        <v>web</v>
      </c>
      <c r="S2353" s="8">
        <f t="shared" si="306"/>
        <v>42093.892812500002</v>
      </c>
      <c r="T2353" s="8">
        <f t="shared" si="303"/>
        <v>42123.892812500002</v>
      </c>
      <c r="U2353" s="7">
        <f t="shared" si="307"/>
        <v>30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302"/>
        <v>0</v>
      </c>
      <c r="P2354" s="7">
        <f>IF(L2354&gt;0, E2354/L2354,0)</f>
        <v>0</v>
      </c>
      <c r="Q2354" s="9" t="str">
        <f t="shared" si="304"/>
        <v>technology</v>
      </c>
      <c r="R2354" s="10" t="str">
        <f t="shared" si="305"/>
        <v>web</v>
      </c>
      <c r="S2354" s="8">
        <f t="shared" si="306"/>
        <v>42101.425370370365</v>
      </c>
      <c r="T2354" s="8">
        <f t="shared" si="303"/>
        <v>42161.425370370365</v>
      </c>
      <c r="U2354" s="7">
        <f t="shared" si="307"/>
        <v>60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302"/>
        <v>0</v>
      </c>
      <c r="P2355" s="7">
        <f>IF(L2355&gt;0, E2355/L2355,0)</f>
        <v>0</v>
      </c>
      <c r="Q2355" s="9" t="str">
        <f t="shared" si="304"/>
        <v>technology</v>
      </c>
      <c r="R2355" s="10" t="str">
        <f t="shared" si="305"/>
        <v>web</v>
      </c>
      <c r="S2355" s="8">
        <f t="shared" si="306"/>
        <v>42103.467847222222</v>
      </c>
      <c r="T2355" s="8">
        <f t="shared" si="303"/>
        <v>42115.467847222222</v>
      </c>
      <c r="U2355" s="7">
        <f t="shared" si="307"/>
        <v>12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302"/>
        <v>7.1428571428571425E-2</v>
      </c>
      <c r="P2356" s="7">
        <f>E2356/L2356</f>
        <v>25</v>
      </c>
      <c r="Q2356" s="9" t="str">
        <f t="shared" si="304"/>
        <v>technology</v>
      </c>
      <c r="R2356" s="10" t="str">
        <f t="shared" si="305"/>
        <v>web</v>
      </c>
      <c r="S2356" s="8">
        <f t="shared" si="306"/>
        <v>41954.51458333333</v>
      </c>
      <c r="T2356" s="8">
        <f t="shared" si="303"/>
        <v>42014.51458333333</v>
      </c>
      <c r="U2356" s="7">
        <f t="shared" si="307"/>
        <v>60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302"/>
        <v>0.6875</v>
      </c>
      <c r="P2357" s="7">
        <f>E2357/L2357</f>
        <v>27.5</v>
      </c>
      <c r="Q2357" s="9" t="str">
        <f t="shared" si="304"/>
        <v>technology</v>
      </c>
      <c r="R2357" s="10" t="str">
        <f t="shared" si="305"/>
        <v>web</v>
      </c>
      <c r="S2357" s="8">
        <f t="shared" si="306"/>
        <v>42096.709907407407</v>
      </c>
      <c r="T2357" s="8">
        <f t="shared" si="303"/>
        <v>42126.709907407407</v>
      </c>
      <c r="U2357" s="7">
        <f t="shared" si="307"/>
        <v>30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302"/>
        <v>0</v>
      </c>
      <c r="P2358" s="7">
        <f>IF(L2358&gt;0, E2358/L2358,0)</f>
        <v>0</v>
      </c>
      <c r="Q2358" s="9" t="str">
        <f t="shared" si="304"/>
        <v>technology</v>
      </c>
      <c r="R2358" s="10" t="str">
        <f t="shared" si="305"/>
        <v>web</v>
      </c>
      <c r="S2358" s="8">
        <f t="shared" si="306"/>
        <v>42130.575277777774</v>
      </c>
      <c r="T2358" s="8">
        <f t="shared" si="303"/>
        <v>42160.575277777774</v>
      </c>
      <c r="U2358" s="7">
        <f t="shared" si="307"/>
        <v>30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302"/>
        <v>0</v>
      </c>
      <c r="P2359" s="7">
        <f>IF(L2359&gt;0, E2359/L2359,0)</f>
        <v>0</v>
      </c>
      <c r="Q2359" s="9" t="str">
        <f t="shared" si="304"/>
        <v>technology</v>
      </c>
      <c r="R2359" s="10" t="str">
        <f t="shared" si="305"/>
        <v>web</v>
      </c>
      <c r="S2359" s="8">
        <f t="shared" si="306"/>
        <v>42264.411782407406</v>
      </c>
      <c r="T2359" s="8">
        <f t="shared" si="303"/>
        <v>42294.411782407406</v>
      </c>
      <c r="U2359" s="7">
        <f t="shared" si="307"/>
        <v>30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302"/>
        <v>0</v>
      </c>
      <c r="P2360" s="7">
        <f>IF(L2360&gt;0, E2360/L2360,0)</f>
        <v>0</v>
      </c>
      <c r="Q2360" s="9" t="str">
        <f t="shared" si="304"/>
        <v>technology</v>
      </c>
      <c r="R2360" s="10" t="str">
        <f t="shared" si="305"/>
        <v>web</v>
      </c>
      <c r="S2360" s="8">
        <f t="shared" si="306"/>
        <v>41978.722638888888</v>
      </c>
      <c r="T2360" s="8">
        <f t="shared" si="303"/>
        <v>42034.818749999999</v>
      </c>
      <c r="U2360" s="7">
        <f t="shared" si="307"/>
        <v>56.096111111110076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302"/>
        <v>14.68</v>
      </c>
      <c r="P2361" s="7">
        <f>E2361/L2361</f>
        <v>367</v>
      </c>
      <c r="Q2361" s="9" t="str">
        <f t="shared" si="304"/>
        <v>technology</v>
      </c>
      <c r="R2361" s="10" t="str">
        <f t="shared" si="305"/>
        <v>web</v>
      </c>
      <c r="S2361" s="8">
        <f t="shared" si="306"/>
        <v>42159.441249999996</v>
      </c>
      <c r="T2361" s="8">
        <f t="shared" si="303"/>
        <v>42219.441249999996</v>
      </c>
      <c r="U2361" s="7">
        <f t="shared" si="307"/>
        <v>60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302"/>
        <v>0.04</v>
      </c>
      <c r="P2362" s="7">
        <f>E2362/L2362</f>
        <v>2</v>
      </c>
      <c r="Q2362" s="9" t="str">
        <f t="shared" si="304"/>
        <v>technology</v>
      </c>
      <c r="R2362" s="10" t="str">
        <f t="shared" si="305"/>
        <v>web</v>
      </c>
      <c r="S2362" s="8">
        <f t="shared" si="306"/>
        <v>42377.498611111114</v>
      </c>
      <c r="T2362" s="8">
        <f t="shared" si="303"/>
        <v>42407.498611111114</v>
      </c>
      <c r="U2362" s="7">
        <f t="shared" si="307"/>
        <v>30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302"/>
        <v>0</v>
      </c>
      <c r="P2363" s="7">
        <f>IF(L2363&gt;0, E2363/L2363,0)</f>
        <v>0</v>
      </c>
      <c r="Q2363" s="9" t="str">
        <f t="shared" si="304"/>
        <v>technology</v>
      </c>
      <c r="R2363" s="10" t="str">
        <f t="shared" si="305"/>
        <v>web</v>
      </c>
      <c r="S2363" s="8">
        <f t="shared" si="306"/>
        <v>42466.650555555556</v>
      </c>
      <c r="T2363" s="8">
        <f t="shared" si="303"/>
        <v>42490.708333333336</v>
      </c>
      <c r="U2363" s="7">
        <f t="shared" si="307"/>
        <v>24.057777777779847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302"/>
        <v>28.571428571428573</v>
      </c>
      <c r="P2364" s="7">
        <f>E2364/L2364</f>
        <v>60</v>
      </c>
      <c r="Q2364" s="9" t="str">
        <f t="shared" si="304"/>
        <v>technology</v>
      </c>
      <c r="R2364" s="10" t="str">
        <f t="shared" si="305"/>
        <v>web</v>
      </c>
      <c r="S2364" s="8">
        <f t="shared" si="306"/>
        <v>41954.47997685185</v>
      </c>
      <c r="T2364" s="8">
        <f t="shared" si="303"/>
        <v>41984.47997685185</v>
      </c>
      <c r="U2364" s="7">
        <f t="shared" si="307"/>
        <v>30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302"/>
        <v>0</v>
      </c>
      <c r="P2365" s="7">
        <f>IF(L2365&gt;0, E2365/L2365,0)</f>
        <v>0</v>
      </c>
      <c r="Q2365" s="9" t="str">
        <f t="shared" si="304"/>
        <v>technology</v>
      </c>
      <c r="R2365" s="10" t="str">
        <f t="shared" si="305"/>
        <v>web</v>
      </c>
      <c r="S2365" s="8">
        <f t="shared" si="306"/>
        <v>42321.803240740737</v>
      </c>
      <c r="T2365" s="8">
        <f t="shared" si="303"/>
        <v>42366.803240740737</v>
      </c>
      <c r="U2365" s="7">
        <f t="shared" si="307"/>
        <v>45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302"/>
        <v>0</v>
      </c>
      <c r="P2366" s="7">
        <f>IF(L2366&gt;0, E2366/L2366,0)</f>
        <v>0</v>
      </c>
      <c r="Q2366" s="9" t="str">
        <f t="shared" si="304"/>
        <v>technology</v>
      </c>
      <c r="R2366" s="10" t="str">
        <f t="shared" si="305"/>
        <v>web</v>
      </c>
      <c r="S2366" s="8">
        <f t="shared" si="306"/>
        <v>42248.726342592585</v>
      </c>
      <c r="T2366" s="8">
        <f t="shared" si="303"/>
        <v>42303.726342592585</v>
      </c>
      <c r="U2366" s="7">
        <f t="shared" si="307"/>
        <v>55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302"/>
        <v>0</v>
      </c>
      <c r="P2367" s="7">
        <f>IF(L2367&gt;0, E2367/L2367,0)</f>
        <v>0</v>
      </c>
      <c r="Q2367" s="9" t="str">
        <f t="shared" si="304"/>
        <v>technology</v>
      </c>
      <c r="R2367" s="10" t="str">
        <f t="shared" si="305"/>
        <v>web</v>
      </c>
      <c r="S2367" s="8">
        <f t="shared" si="306"/>
        <v>42346.528067129628</v>
      </c>
      <c r="T2367" s="8">
        <f t="shared" si="303"/>
        <v>42386.749999999993</v>
      </c>
      <c r="U2367" s="7">
        <f t="shared" si="307"/>
        <v>40.221932870364981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302"/>
        <v>10.52</v>
      </c>
      <c r="P2368" s="7">
        <f>E2368/L2368</f>
        <v>97.407407407407405</v>
      </c>
      <c r="Q2368" s="9" t="str">
        <f t="shared" si="304"/>
        <v>technology</v>
      </c>
      <c r="R2368" s="10" t="str">
        <f t="shared" si="305"/>
        <v>web</v>
      </c>
      <c r="S2368" s="8">
        <f t="shared" si="306"/>
        <v>42268.323298611103</v>
      </c>
      <c r="T2368" s="8">
        <f t="shared" si="303"/>
        <v>42298.323298611103</v>
      </c>
      <c r="U2368" s="7">
        <f t="shared" si="307"/>
        <v>30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302"/>
        <v>1.34</v>
      </c>
      <c r="P2369" s="7">
        <f>E2369/L2369</f>
        <v>47.857142857142854</v>
      </c>
      <c r="Q2369" s="9" t="str">
        <f t="shared" si="304"/>
        <v>technology</v>
      </c>
      <c r="R2369" s="10" t="str">
        <f t="shared" si="305"/>
        <v>web</v>
      </c>
      <c r="S2369" s="8">
        <f t="shared" si="306"/>
        <v>42425.761759259258</v>
      </c>
      <c r="T2369" s="8">
        <f t="shared" si="303"/>
        <v>42485.720092592594</v>
      </c>
      <c r="U2369" s="7">
        <f t="shared" si="307"/>
        <v>59.958333333335759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309">E2370*100/D2370</f>
        <v>0.25</v>
      </c>
      <c r="P2370" s="7">
        <f>E2370/L2370</f>
        <v>50</v>
      </c>
      <c r="Q2370" s="9" t="str">
        <f t="shared" si="304"/>
        <v>technology</v>
      </c>
      <c r="R2370" s="10" t="str">
        <f t="shared" si="305"/>
        <v>web</v>
      </c>
      <c r="S2370" s="8">
        <f t="shared" si="306"/>
        <v>42063.513483796291</v>
      </c>
      <c r="T2370" s="8">
        <f t="shared" ref="T2370:T2433" si="310">(I2370/86400)+25569+(-5/24)</f>
        <v>42108.471817129626</v>
      </c>
      <c r="U2370" s="7">
        <f t="shared" si="307"/>
        <v>44.958333333335759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309"/>
        <v>0</v>
      </c>
      <c r="P2371" s="7">
        <f>IF(L2371&gt;0, E2371/L2371,0)</f>
        <v>0</v>
      </c>
      <c r="Q2371" s="9" t="str">
        <f t="shared" ref="Q2371:Q2434" si="311">LEFT(N2371, SEARCH("/",N2371,1)-1)</f>
        <v>technology</v>
      </c>
      <c r="R2371" s="10" t="str">
        <f t="shared" ref="R2371:R2434" si="312">RIGHT(N2371,LEN(N2371)-FIND("/",N2371))</f>
        <v>web</v>
      </c>
      <c r="S2371" s="8">
        <f t="shared" ref="S2371:S2434" si="313">(J2371/86400)+25569+(-5/24)</f>
        <v>42380.60429398148</v>
      </c>
      <c r="T2371" s="8">
        <f t="shared" si="310"/>
        <v>42410.60429398148</v>
      </c>
      <c r="U2371" s="7">
        <f t="shared" ref="U2371:U2434" si="314">T2371-S2371</f>
        <v>30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309"/>
        <v>0.32800000000000001</v>
      </c>
      <c r="P2372" s="7">
        <f>E2372/L2372</f>
        <v>20.5</v>
      </c>
      <c r="Q2372" s="9" t="str">
        <f t="shared" si="311"/>
        <v>technology</v>
      </c>
      <c r="R2372" s="10" t="str">
        <f t="shared" si="312"/>
        <v>web</v>
      </c>
      <c r="S2372" s="8">
        <f t="shared" si="313"/>
        <v>41960.980798611105</v>
      </c>
      <c r="T2372" s="8">
        <f t="shared" si="310"/>
        <v>41990.980798611105</v>
      </c>
      <c r="U2372" s="7">
        <f t="shared" si="314"/>
        <v>30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309"/>
        <v>0</v>
      </c>
      <c r="P2373" s="7">
        <f>IF(L2373&gt;0, E2373/L2373,0)</f>
        <v>0</v>
      </c>
      <c r="Q2373" s="9" t="str">
        <f t="shared" si="311"/>
        <v>technology</v>
      </c>
      <c r="R2373" s="10" t="str">
        <f t="shared" si="312"/>
        <v>web</v>
      </c>
      <c r="S2373" s="8">
        <f t="shared" si="313"/>
        <v>42150.569398148145</v>
      </c>
      <c r="T2373" s="8">
        <f t="shared" si="310"/>
        <v>42180.569398148145</v>
      </c>
      <c r="U2373" s="7">
        <f t="shared" si="314"/>
        <v>30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309"/>
        <v>3.2727272727272729</v>
      </c>
      <c r="P2374" s="7">
        <f>E2374/L2374</f>
        <v>30</v>
      </c>
      <c r="Q2374" s="9" t="str">
        <f t="shared" si="311"/>
        <v>technology</v>
      </c>
      <c r="R2374" s="10" t="str">
        <f t="shared" si="312"/>
        <v>web</v>
      </c>
      <c r="S2374" s="8">
        <f t="shared" si="313"/>
        <v>42087.860775462956</v>
      </c>
      <c r="T2374" s="8">
        <f t="shared" si="310"/>
        <v>42117.860775462956</v>
      </c>
      <c r="U2374" s="7">
        <f t="shared" si="314"/>
        <v>30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309"/>
        <v>5.8823529411764705E-3</v>
      </c>
      <c r="P2375" s="7">
        <f>E2375/L2375</f>
        <v>50</v>
      </c>
      <c r="Q2375" s="9" t="str">
        <f t="shared" si="311"/>
        <v>technology</v>
      </c>
      <c r="R2375" s="10" t="str">
        <f t="shared" si="312"/>
        <v>web</v>
      </c>
      <c r="S2375" s="8">
        <f t="shared" si="313"/>
        <v>42215.453981481478</v>
      </c>
      <c r="T2375" s="8">
        <f t="shared" si="310"/>
        <v>42245.453981481478</v>
      </c>
      <c r="U2375" s="7">
        <f t="shared" si="314"/>
        <v>30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309"/>
        <v>4.5454545454545456E-2</v>
      </c>
      <c r="P2376" s="7">
        <f>E2376/L2376</f>
        <v>10</v>
      </c>
      <c r="Q2376" s="9" t="str">
        <f t="shared" si="311"/>
        <v>technology</v>
      </c>
      <c r="R2376" s="10" t="str">
        <f t="shared" si="312"/>
        <v>web</v>
      </c>
      <c r="S2376" s="8">
        <f t="shared" si="313"/>
        <v>42017.634953703702</v>
      </c>
      <c r="T2376" s="8">
        <f t="shared" si="310"/>
        <v>42047.634953703702</v>
      </c>
      <c r="U2376" s="7">
        <f t="shared" si="314"/>
        <v>30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309"/>
        <v>0</v>
      </c>
      <c r="P2377" s="7">
        <f>IF(L2377&gt;0, E2377/L2377,0)</f>
        <v>0</v>
      </c>
      <c r="Q2377" s="9" t="str">
        <f t="shared" si="311"/>
        <v>technology</v>
      </c>
      <c r="R2377" s="10" t="str">
        <f t="shared" si="312"/>
        <v>web</v>
      </c>
      <c r="S2377" s="8">
        <f t="shared" si="313"/>
        <v>42592.627743055556</v>
      </c>
      <c r="T2377" s="8">
        <f t="shared" si="310"/>
        <v>42622.627743055556</v>
      </c>
      <c r="U2377" s="7">
        <f t="shared" si="314"/>
        <v>30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309"/>
        <v>10.877666666666666</v>
      </c>
      <c r="P2378" s="7">
        <f>E2378/L2378</f>
        <v>81.582499999999996</v>
      </c>
      <c r="Q2378" s="9" t="str">
        <f t="shared" si="311"/>
        <v>technology</v>
      </c>
      <c r="R2378" s="10" t="str">
        <f t="shared" si="312"/>
        <v>web</v>
      </c>
      <c r="S2378" s="8">
        <f t="shared" si="313"/>
        <v>42318.717199074068</v>
      </c>
      <c r="T2378" s="8">
        <f t="shared" si="310"/>
        <v>42348.717199074068</v>
      </c>
      <c r="U2378" s="7">
        <f t="shared" si="314"/>
        <v>30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309"/>
        <v>0</v>
      </c>
      <c r="P2379" s="7">
        <f>IF(L2379&gt;0, E2379/L2379,0)</f>
        <v>0</v>
      </c>
      <c r="Q2379" s="9" t="str">
        <f t="shared" si="311"/>
        <v>technology</v>
      </c>
      <c r="R2379" s="10" t="str">
        <f t="shared" si="312"/>
        <v>web</v>
      </c>
      <c r="S2379" s="8">
        <f t="shared" si="313"/>
        <v>42669.661840277775</v>
      </c>
      <c r="T2379" s="8">
        <f t="shared" si="310"/>
        <v>42699.703506944446</v>
      </c>
      <c r="U2379" s="7">
        <f t="shared" si="314"/>
        <v>30.041666666671517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309"/>
        <v>0</v>
      </c>
      <c r="P2380" s="7">
        <f>IF(L2380&gt;0, E2380/L2380,0)</f>
        <v>0</v>
      </c>
      <c r="Q2380" s="9" t="str">
        <f t="shared" si="311"/>
        <v>technology</v>
      </c>
      <c r="R2380" s="10" t="str">
        <f t="shared" si="312"/>
        <v>web</v>
      </c>
      <c r="S2380" s="8">
        <f t="shared" si="313"/>
        <v>42212.804745370369</v>
      </c>
      <c r="T2380" s="8">
        <f t="shared" si="310"/>
        <v>42241.804745370369</v>
      </c>
      <c r="U2380" s="7">
        <f t="shared" si="314"/>
        <v>29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309"/>
        <v>0</v>
      </c>
      <c r="P2381" s="7">
        <f>IF(L2381&gt;0, E2381/L2381,0)</f>
        <v>0</v>
      </c>
      <c r="Q2381" s="9" t="str">
        <f t="shared" si="311"/>
        <v>technology</v>
      </c>
      <c r="R2381" s="10" t="str">
        <f t="shared" si="312"/>
        <v>web</v>
      </c>
      <c r="S2381" s="8">
        <f t="shared" si="313"/>
        <v>42236.808055555557</v>
      </c>
      <c r="T2381" s="8">
        <f t="shared" si="310"/>
        <v>42281.808055555557</v>
      </c>
      <c r="U2381" s="7">
        <f t="shared" si="314"/>
        <v>45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309"/>
        <v>0.36666666666666664</v>
      </c>
      <c r="P2382" s="7">
        <f t="shared" ref="P2382:P2387" si="315">E2382/L2382</f>
        <v>18.333333333333332</v>
      </c>
      <c r="Q2382" s="9" t="str">
        <f t="shared" si="311"/>
        <v>technology</v>
      </c>
      <c r="R2382" s="10" t="str">
        <f t="shared" si="312"/>
        <v>web</v>
      </c>
      <c r="S2382" s="8">
        <f t="shared" si="313"/>
        <v>42248.584976851846</v>
      </c>
      <c r="T2382" s="8">
        <f t="shared" si="310"/>
        <v>42278.584976851846</v>
      </c>
      <c r="U2382" s="7">
        <f t="shared" si="314"/>
        <v>30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309"/>
        <v>1.8193398957730167</v>
      </c>
      <c r="P2383" s="7">
        <f t="shared" si="315"/>
        <v>224.42857142857142</v>
      </c>
      <c r="Q2383" s="9" t="str">
        <f t="shared" si="311"/>
        <v>technology</v>
      </c>
      <c r="R2383" s="10" t="str">
        <f t="shared" si="312"/>
        <v>web</v>
      </c>
      <c r="S2383" s="8">
        <f t="shared" si="313"/>
        <v>42074.727407407401</v>
      </c>
      <c r="T2383" s="8">
        <f t="shared" si="310"/>
        <v>42104.727407407401</v>
      </c>
      <c r="U2383" s="7">
        <f t="shared" si="314"/>
        <v>30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309"/>
        <v>2.5</v>
      </c>
      <c r="P2384" s="7">
        <f t="shared" si="315"/>
        <v>37.5</v>
      </c>
      <c r="Q2384" s="9" t="str">
        <f t="shared" si="311"/>
        <v>technology</v>
      </c>
      <c r="R2384" s="10" t="str">
        <f t="shared" si="312"/>
        <v>web</v>
      </c>
      <c r="S2384" s="8">
        <f t="shared" si="313"/>
        <v>42194.979201388887</v>
      </c>
      <c r="T2384" s="8">
        <f t="shared" si="310"/>
        <v>42219.979201388887</v>
      </c>
      <c r="U2384" s="7">
        <f t="shared" si="314"/>
        <v>25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309"/>
        <v>4.3499999999999996</v>
      </c>
      <c r="P2385" s="7">
        <f t="shared" si="315"/>
        <v>145</v>
      </c>
      <c r="Q2385" s="9" t="str">
        <f t="shared" si="311"/>
        <v>technology</v>
      </c>
      <c r="R2385" s="10" t="str">
        <f t="shared" si="312"/>
        <v>web</v>
      </c>
      <c r="S2385" s="8">
        <f t="shared" si="313"/>
        <v>42026.848460648143</v>
      </c>
      <c r="T2385" s="8">
        <f t="shared" si="310"/>
        <v>42056.848460648143</v>
      </c>
      <c r="U2385" s="7">
        <f t="shared" si="314"/>
        <v>30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309"/>
        <v>0.8</v>
      </c>
      <c r="P2386" s="7">
        <f t="shared" si="315"/>
        <v>1</v>
      </c>
      <c r="Q2386" s="9" t="str">
        <f t="shared" si="311"/>
        <v>technology</v>
      </c>
      <c r="R2386" s="10" t="str">
        <f t="shared" si="312"/>
        <v>web</v>
      </c>
      <c r="S2386" s="8">
        <f t="shared" si="313"/>
        <v>41926.859293981477</v>
      </c>
      <c r="T2386" s="8">
        <f t="shared" si="310"/>
        <v>41956.900960648149</v>
      </c>
      <c r="U2386" s="7">
        <f t="shared" si="314"/>
        <v>30.041666666671517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309"/>
        <v>1.2123076923076923</v>
      </c>
      <c r="P2387" s="7">
        <f t="shared" si="315"/>
        <v>112.57142857142857</v>
      </c>
      <c r="Q2387" s="9" t="str">
        <f t="shared" si="311"/>
        <v>technology</v>
      </c>
      <c r="R2387" s="10" t="str">
        <f t="shared" si="312"/>
        <v>web</v>
      </c>
      <c r="S2387" s="8">
        <f t="shared" si="313"/>
        <v>42191.493425925924</v>
      </c>
      <c r="T2387" s="8">
        <f t="shared" si="310"/>
        <v>42221.493425925924</v>
      </c>
      <c r="U2387" s="7">
        <f t="shared" si="314"/>
        <v>30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309"/>
        <v>0</v>
      </c>
      <c r="P2388" s="7">
        <f>IF(L2388&gt;0, E2388/L2388,0)</f>
        <v>0</v>
      </c>
      <c r="Q2388" s="9" t="str">
        <f t="shared" si="311"/>
        <v>technology</v>
      </c>
      <c r="R2388" s="10" t="str">
        <f t="shared" si="312"/>
        <v>web</v>
      </c>
      <c r="S2388" s="8">
        <f t="shared" si="313"/>
        <v>41954.629907407405</v>
      </c>
      <c r="T2388" s="8">
        <f t="shared" si="310"/>
        <v>42014.629907407405</v>
      </c>
      <c r="U2388" s="7">
        <f t="shared" si="314"/>
        <v>60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309"/>
        <v>0.68400000000000005</v>
      </c>
      <c r="P2389" s="7">
        <f>E2389/L2389</f>
        <v>342</v>
      </c>
      <c r="Q2389" s="9" t="str">
        <f t="shared" si="311"/>
        <v>technology</v>
      </c>
      <c r="R2389" s="10" t="str">
        <f t="shared" si="312"/>
        <v>web</v>
      </c>
      <c r="S2389" s="8">
        <f t="shared" si="313"/>
        <v>42528.418287037035</v>
      </c>
      <c r="T2389" s="8">
        <f t="shared" si="310"/>
        <v>42573.418287037035</v>
      </c>
      <c r="U2389" s="7">
        <f t="shared" si="314"/>
        <v>45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309"/>
        <v>1.2513513513513514</v>
      </c>
      <c r="P2390" s="7">
        <f>E2390/L2390</f>
        <v>57.875</v>
      </c>
      <c r="Q2390" s="9" t="str">
        <f t="shared" si="311"/>
        <v>technology</v>
      </c>
      <c r="R2390" s="10" t="str">
        <f t="shared" si="312"/>
        <v>web</v>
      </c>
      <c r="S2390" s="8">
        <f t="shared" si="313"/>
        <v>41989.645358796297</v>
      </c>
      <c r="T2390" s="8">
        <f t="shared" si="310"/>
        <v>42019.603472222218</v>
      </c>
      <c r="U2390" s="7">
        <f t="shared" si="314"/>
        <v>29.958113425920601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309"/>
        <v>0.1875</v>
      </c>
      <c r="P2391" s="7">
        <f>E2391/L2391</f>
        <v>30</v>
      </c>
      <c r="Q2391" s="9" t="str">
        <f t="shared" si="311"/>
        <v>technology</v>
      </c>
      <c r="R2391" s="10" t="str">
        <f t="shared" si="312"/>
        <v>web</v>
      </c>
      <c r="S2391" s="8">
        <f t="shared" si="313"/>
        <v>42179.445046296292</v>
      </c>
      <c r="T2391" s="8">
        <f t="shared" si="310"/>
        <v>42210.707638888889</v>
      </c>
      <c r="U2391" s="7">
        <f t="shared" si="314"/>
        <v>31.262592592596775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309"/>
        <v>0</v>
      </c>
      <c r="P2392" s="7">
        <f>IF(L2392&gt;0, E2392/L2392,0)</f>
        <v>0</v>
      </c>
      <c r="Q2392" s="9" t="str">
        <f t="shared" si="311"/>
        <v>technology</v>
      </c>
      <c r="R2392" s="10" t="str">
        <f t="shared" si="312"/>
        <v>web</v>
      </c>
      <c r="S2392" s="8">
        <f t="shared" si="313"/>
        <v>41968.053981481477</v>
      </c>
      <c r="T2392" s="8">
        <f t="shared" si="310"/>
        <v>42008.053981481477</v>
      </c>
      <c r="U2392" s="7">
        <f t="shared" si="314"/>
        <v>40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309"/>
        <v>0.125</v>
      </c>
      <c r="P2393" s="7">
        <f>E2393/L2393</f>
        <v>25</v>
      </c>
      <c r="Q2393" s="9" t="str">
        <f t="shared" si="311"/>
        <v>technology</v>
      </c>
      <c r="R2393" s="10" t="str">
        <f t="shared" si="312"/>
        <v>web</v>
      </c>
      <c r="S2393" s="8">
        <f t="shared" si="313"/>
        <v>42064.586157407401</v>
      </c>
      <c r="T2393" s="8">
        <f t="shared" si="310"/>
        <v>42094.544490740744</v>
      </c>
      <c r="U2393" s="7">
        <f t="shared" si="314"/>
        <v>29.958333333343035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309"/>
        <v>0</v>
      </c>
      <c r="P2394" s="7">
        <f>IF(L2394&gt;0, E2394/L2394,0)</f>
        <v>0</v>
      </c>
      <c r="Q2394" s="9" t="str">
        <f t="shared" si="311"/>
        <v>technology</v>
      </c>
      <c r="R2394" s="10" t="str">
        <f t="shared" si="312"/>
        <v>web</v>
      </c>
      <c r="S2394" s="8">
        <f t="shared" si="313"/>
        <v>42275.912303240737</v>
      </c>
      <c r="T2394" s="8">
        <f t="shared" si="310"/>
        <v>42305.912303240737</v>
      </c>
      <c r="U2394" s="7">
        <f t="shared" si="314"/>
        <v>30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309"/>
        <v>0.05</v>
      </c>
      <c r="P2395" s="7">
        <f>E2395/L2395</f>
        <v>50</v>
      </c>
      <c r="Q2395" s="9" t="str">
        <f t="shared" si="311"/>
        <v>technology</v>
      </c>
      <c r="R2395" s="10" t="str">
        <f t="shared" si="312"/>
        <v>web</v>
      </c>
      <c r="S2395" s="8">
        <f t="shared" si="313"/>
        <v>42194.440011574072</v>
      </c>
      <c r="T2395" s="8">
        <f t="shared" si="310"/>
        <v>42224.440011574072</v>
      </c>
      <c r="U2395" s="7">
        <f t="shared" si="314"/>
        <v>30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309"/>
        <v>0.06</v>
      </c>
      <c r="P2396" s="7">
        <f>E2396/L2396</f>
        <v>1.5</v>
      </c>
      <c r="Q2396" s="9" t="str">
        <f t="shared" si="311"/>
        <v>technology</v>
      </c>
      <c r="R2396" s="10" t="str">
        <f t="shared" si="312"/>
        <v>web</v>
      </c>
      <c r="S2396" s="8">
        <f t="shared" si="313"/>
        <v>42031.15385416666</v>
      </c>
      <c r="T2396" s="8">
        <f t="shared" si="310"/>
        <v>42061.15385416666</v>
      </c>
      <c r="U2396" s="7">
        <f t="shared" si="314"/>
        <v>30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309"/>
        <v>0</v>
      </c>
      <c r="P2397" s="7">
        <f>IF(L2397&gt;0, E2397/L2397,0)</f>
        <v>0</v>
      </c>
      <c r="Q2397" s="9" t="str">
        <f t="shared" si="311"/>
        <v>technology</v>
      </c>
      <c r="R2397" s="10" t="str">
        <f t="shared" si="312"/>
        <v>web</v>
      </c>
      <c r="S2397" s="8">
        <f t="shared" si="313"/>
        <v>42716.913043981483</v>
      </c>
      <c r="T2397" s="8">
        <f t="shared" si="310"/>
        <v>42745.164583333331</v>
      </c>
      <c r="U2397" s="7">
        <f t="shared" si="314"/>
        <v>28.251539351847896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309"/>
        <v>0.2</v>
      </c>
      <c r="P2398" s="7">
        <f>E2398/L2398</f>
        <v>10</v>
      </c>
      <c r="Q2398" s="9" t="str">
        <f t="shared" si="311"/>
        <v>technology</v>
      </c>
      <c r="R2398" s="10" t="str">
        <f t="shared" si="312"/>
        <v>web</v>
      </c>
      <c r="S2398" s="8">
        <f t="shared" si="313"/>
        <v>42262.640717592592</v>
      </c>
      <c r="T2398" s="8">
        <f t="shared" si="310"/>
        <v>42292.640717592592</v>
      </c>
      <c r="U2398" s="7">
        <f t="shared" si="314"/>
        <v>30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309"/>
        <v>0</v>
      </c>
      <c r="P2399" s="7">
        <f>IF(L2399&gt;0, E2399/L2399,0)</f>
        <v>0</v>
      </c>
      <c r="Q2399" s="9" t="str">
        <f t="shared" si="311"/>
        <v>technology</v>
      </c>
      <c r="R2399" s="10" t="str">
        <f t="shared" si="312"/>
        <v>web</v>
      </c>
      <c r="S2399" s="8">
        <f t="shared" si="313"/>
        <v>41976.676574074074</v>
      </c>
      <c r="T2399" s="8">
        <f t="shared" si="310"/>
        <v>42006.676574074074</v>
      </c>
      <c r="U2399" s="7">
        <f t="shared" si="314"/>
        <v>30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309"/>
        <v>0</v>
      </c>
      <c r="P2400" s="7">
        <f>IF(L2400&gt;0, E2400/L2400,0)</f>
        <v>0</v>
      </c>
      <c r="Q2400" s="9" t="str">
        <f t="shared" si="311"/>
        <v>technology</v>
      </c>
      <c r="R2400" s="10" t="str">
        <f t="shared" si="312"/>
        <v>web</v>
      </c>
      <c r="S2400" s="8">
        <f t="shared" si="313"/>
        <v>42157.708148148151</v>
      </c>
      <c r="T2400" s="8">
        <f t="shared" si="310"/>
        <v>42187.708148148151</v>
      </c>
      <c r="U2400" s="7">
        <f t="shared" si="314"/>
        <v>30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309"/>
        <v>0</v>
      </c>
      <c r="P2401" s="7">
        <f>IF(L2401&gt;0, E2401/L2401,0)</f>
        <v>0</v>
      </c>
      <c r="Q2401" s="9" t="str">
        <f t="shared" si="311"/>
        <v>technology</v>
      </c>
      <c r="R2401" s="10" t="str">
        <f t="shared" si="312"/>
        <v>web</v>
      </c>
      <c r="S2401" s="8">
        <f t="shared" si="313"/>
        <v>41956.644745370366</v>
      </c>
      <c r="T2401" s="8">
        <f t="shared" si="310"/>
        <v>41991.644745370366</v>
      </c>
      <c r="U2401" s="7">
        <f t="shared" si="314"/>
        <v>35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309"/>
        <v>0</v>
      </c>
      <c r="P2402" s="7">
        <f>IF(L2402&gt;0, E2402/L2402,0)</f>
        <v>0</v>
      </c>
      <c r="Q2402" s="9" t="str">
        <f t="shared" si="311"/>
        <v>technology</v>
      </c>
      <c r="R2402" s="10" t="str">
        <f t="shared" si="312"/>
        <v>web</v>
      </c>
      <c r="S2402" s="8">
        <f t="shared" si="313"/>
        <v>42444.059768518513</v>
      </c>
      <c r="T2402" s="8">
        <f t="shared" si="310"/>
        <v>42474.059768518513</v>
      </c>
      <c r="U2402" s="7">
        <f t="shared" si="314"/>
        <v>30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309"/>
        <v>0.71785714285714286</v>
      </c>
      <c r="P2403" s="7">
        <f>E2403/L2403</f>
        <v>22.333333333333332</v>
      </c>
      <c r="Q2403" s="9" t="str">
        <f t="shared" si="311"/>
        <v>food</v>
      </c>
      <c r="R2403" s="10" t="str">
        <f t="shared" si="312"/>
        <v>food trucks</v>
      </c>
      <c r="S2403" s="8">
        <f t="shared" si="313"/>
        <v>42374.614537037036</v>
      </c>
      <c r="T2403" s="8">
        <f t="shared" si="310"/>
        <v>42434.614537037036</v>
      </c>
      <c r="U2403" s="7">
        <f t="shared" si="314"/>
        <v>60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309"/>
        <v>0.43333333333333335</v>
      </c>
      <c r="P2404" s="7">
        <f>E2404/L2404</f>
        <v>52</v>
      </c>
      <c r="Q2404" s="9" t="str">
        <f t="shared" si="311"/>
        <v>food</v>
      </c>
      <c r="R2404" s="10" t="str">
        <f t="shared" si="312"/>
        <v>food trucks</v>
      </c>
      <c r="S2404" s="8">
        <f t="shared" si="313"/>
        <v>42107.47142361111</v>
      </c>
      <c r="T2404" s="8">
        <f t="shared" si="310"/>
        <v>42137.47142361111</v>
      </c>
      <c r="U2404" s="7">
        <f t="shared" si="314"/>
        <v>30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309"/>
        <v>16.833333333333332</v>
      </c>
      <c r="P2405" s="7">
        <f>E2405/L2405</f>
        <v>16.833333333333332</v>
      </c>
      <c r="Q2405" s="9" t="str">
        <f t="shared" si="311"/>
        <v>food</v>
      </c>
      <c r="R2405" s="10" t="str">
        <f t="shared" si="312"/>
        <v>food trucks</v>
      </c>
      <c r="S2405" s="8">
        <f t="shared" si="313"/>
        <v>42399.67428240741</v>
      </c>
      <c r="T2405" s="8">
        <f t="shared" si="310"/>
        <v>42459.632615740738</v>
      </c>
      <c r="U2405" s="7">
        <f t="shared" si="314"/>
        <v>59.958333333328483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309"/>
        <v>0</v>
      </c>
      <c r="P2406" s="7">
        <f>IF(L2406&gt;0, E2406/L2406,0)</f>
        <v>0</v>
      </c>
      <c r="Q2406" s="9" t="str">
        <f t="shared" si="311"/>
        <v>food</v>
      </c>
      <c r="R2406" s="10" t="str">
        <f t="shared" si="312"/>
        <v>food trucks</v>
      </c>
      <c r="S2406" s="8">
        <f t="shared" si="313"/>
        <v>42341.831099537034</v>
      </c>
      <c r="T2406" s="8">
        <f t="shared" si="310"/>
        <v>42371.831099537034</v>
      </c>
      <c r="U2406" s="7">
        <f t="shared" si="314"/>
        <v>30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309"/>
        <v>22.52</v>
      </c>
      <c r="P2407" s="7">
        <f>E2407/L2407</f>
        <v>56.3</v>
      </c>
      <c r="Q2407" s="9" t="str">
        <f t="shared" si="311"/>
        <v>food</v>
      </c>
      <c r="R2407" s="10" t="str">
        <f t="shared" si="312"/>
        <v>food trucks</v>
      </c>
      <c r="S2407" s="8">
        <f t="shared" si="313"/>
        <v>42595.377025462956</v>
      </c>
      <c r="T2407" s="8">
        <f t="shared" si="310"/>
        <v>42616.377025462956</v>
      </c>
      <c r="U2407" s="7">
        <f t="shared" si="314"/>
        <v>21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309"/>
        <v>41.384615384615387</v>
      </c>
      <c r="P2408" s="7">
        <f>E2408/L2408</f>
        <v>84.0625</v>
      </c>
      <c r="Q2408" s="9" t="str">
        <f t="shared" si="311"/>
        <v>food</v>
      </c>
      <c r="R2408" s="10" t="str">
        <f t="shared" si="312"/>
        <v>food trucks</v>
      </c>
      <c r="S2408" s="8">
        <f t="shared" si="313"/>
        <v>41982.902662037035</v>
      </c>
      <c r="T2408" s="8">
        <f t="shared" si="310"/>
        <v>42022.902662037035</v>
      </c>
      <c r="U2408" s="7">
        <f t="shared" si="314"/>
        <v>40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309"/>
        <v>25.259090909090908</v>
      </c>
      <c r="P2409" s="7">
        <f>E2409/L2409</f>
        <v>168.39393939393941</v>
      </c>
      <c r="Q2409" s="9" t="str">
        <f t="shared" si="311"/>
        <v>food</v>
      </c>
      <c r="R2409" s="10" t="str">
        <f t="shared" si="312"/>
        <v>food trucks</v>
      </c>
      <c r="S2409" s="8">
        <f t="shared" si="313"/>
        <v>42082.367222222216</v>
      </c>
      <c r="T2409" s="8">
        <f t="shared" si="310"/>
        <v>42105.041666666664</v>
      </c>
      <c r="U2409" s="7">
        <f t="shared" si="314"/>
        <v>22.674444444448454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309"/>
        <v>0.2</v>
      </c>
      <c r="P2410" s="7">
        <f>E2410/L2410</f>
        <v>15</v>
      </c>
      <c r="Q2410" s="9" t="str">
        <f t="shared" si="311"/>
        <v>food</v>
      </c>
      <c r="R2410" s="10" t="str">
        <f t="shared" si="312"/>
        <v>food trucks</v>
      </c>
      <c r="S2410" s="8">
        <f t="shared" si="313"/>
        <v>41918.93237268518</v>
      </c>
      <c r="T2410" s="8">
        <f t="shared" si="310"/>
        <v>41948.974039351851</v>
      </c>
      <c r="U2410" s="7">
        <f t="shared" si="314"/>
        <v>30.041666666671517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309"/>
        <v>1.84</v>
      </c>
      <c r="P2411" s="7">
        <f>E2411/L2411</f>
        <v>76.666666666666671</v>
      </c>
      <c r="Q2411" s="9" t="str">
        <f t="shared" si="311"/>
        <v>food</v>
      </c>
      <c r="R2411" s="10" t="str">
        <f t="shared" si="312"/>
        <v>food trucks</v>
      </c>
      <c r="S2411" s="8">
        <f t="shared" si="313"/>
        <v>42204.667534722219</v>
      </c>
      <c r="T2411" s="8">
        <f t="shared" si="310"/>
        <v>42234.667534722219</v>
      </c>
      <c r="U2411" s="7">
        <f t="shared" si="314"/>
        <v>30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309"/>
        <v>0</v>
      </c>
      <c r="P2412" s="7">
        <f>IF(L2412&gt;0, E2412/L2412,0)</f>
        <v>0</v>
      </c>
      <c r="Q2412" s="9" t="str">
        <f t="shared" si="311"/>
        <v>food</v>
      </c>
      <c r="R2412" s="10" t="str">
        <f t="shared" si="312"/>
        <v>food trucks</v>
      </c>
      <c r="S2412" s="8">
        <f t="shared" si="313"/>
        <v>42224.199942129628</v>
      </c>
      <c r="T2412" s="8">
        <f t="shared" si="310"/>
        <v>42254.199942129628</v>
      </c>
      <c r="U2412" s="7">
        <f t="shared" si="314"/>
        <v>30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309"/>
        <v>0.60399999999999998</v>
      </c>
      <c r="P2413" s="7">
        <f>E2413/L2413</f>
        <v>50.333333333333336</v>
      </c>
      <c r="Q2413" s="9" t="str">
        <f t="shared" si="311"/>
        <v>food</v>
      </c>
      <c r="R2413" s="10" t="str">
        <f t="shared" si="312"/>
        <v>food trucks</v>
      </c>
      <c r="S2413" s="8">
        <f t="shared" si="313"/>
        <v>42211.524097222216</v>
      </c>
      <c r="T2413" s="8">
        <f t="shared" si="310"/>
        <v>42241.524097222216</v>
      </c>
      <c r="U2413" s="7">
        <f t="shared" si="314"/>
        <v>30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309"/>
        <v>0</v>
      </c>
      <c r="P2414" s="7">
        <f>IF(L2414&gt;0, E2414/L2414,0)</f>
        <v>0</v>
      </c>
      <c r="Q2414" s="9" t="str">
        <f t="shared" si="311"/>
        <v>food</v>
      </c>
      <c r="R2414" s="10" t="str">
        <f t="shared" si="312"/>
        <v>food trucks</v>
      </c>
      <c r="S2414" s="8">
        <f t="shared" si="313"/>
        <v>42655.528622685182</v>
      </c>
      <c r="T2414" s="8">
        <f t="shared" si="310"/>
        <v>42700.570289351854</v>
      </c>
      <c r="U2414" s="7">
        <f t="shared" si="314"/>
        <v>45.041666666671517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309"/>
        <v>0.83333333333333337</v>
      </c>
      <c r="P2415" s="7">
        <f>E2415/L2415</f>
        <v>8.3333333333333339</v>
      </c>
      <c r="Q2415" s="9" t="str">
        <f t="shared" si="311"/>
        <v>food</v>
      </c>
      <c r="R2415" s="10" t="str">
        <f t="shared" si="312"/>
        <v>food trucks</v>
      </c>
      <c r="S2415" s="8">
        <f t="shared" si="313"/>
        <v>41759.901412037034</v>
      </c>
      <c r="T2415" s="8">
        <f t="shared" si="310"/>
        <v>41790.770833333328</v>
      </c>
      <c r="U2415" s="7">
        <f t="shared" si="314"/>
        <v>30.869421296294604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309"/>
        <v>3.0666666666666669</v>
      </c>
      <c r="P2416" s="7">
        <f>E2416/L2416</f>
        <v>35.384615384615387</v>
      </c>
      <c r="Q2416" s="9" t="str">
        <f t="shared" si="311"/>
        <v>food</v>
      </c>
      <c r="R2416" s="10" t="str">
        <f t="shared" si="312"/>
        <v>food trucks</v>
      </c>
      <c r="S2416" s="8">
        <f t="shared" si="313"/>
        <v>42198.486805555549</v>
      </c>
      <c r="T2416" s="8">
        <f t="shared" si="310"/>
        <v>42237.957638888889</v>
      </c>
      <c r="U2416" s="7">
        <f t="shared" si="314"/>
        <v>39.470833333340124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309"/>
        <v>0.55833333333333335</v>
      </c>
      <c r="P2417" s="7">
        <f>E2417/L2417</f>
        <v>55.833333333333336</v>
      </c>
      <c r="Q2417" s="9" t="str">
        <f t="shared" si="311"/>
        <v>food</v>
      </c>
      <c r="R2417" s="10" t="str">
        <f t="shared" si="312"/>
        <v>food trucks</v>
      </c>
      <c r="S2417" s="8">
        <f t="shared" si="313"/>
        <v>42536.654467592591</v>
      </c>
      <c r="T2417" s="8">
        <f t="shared" si="310"/>
        <v>42566.654467592591</v>
      </c>
      <c r="U2417" s="7">
        <f t="shared" si="314"/>
        <v>30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309"/>
        <v>2.5000000000000001E-2</v>
      </c>
      <c r="P2418" s="7">
        <f>E2418/L2418</f>
        <v>5</v>
      </c>
      <c r="Q2418" s="9" t="str">
        <f t="shared" si="311"/>
        <v>food</v>
      </c>
      <c r="R2418" s="10" t="str">
        <f t="shared" si="312"/>
        <v>food trucks</v>
      </c>
      <c r="S2418" s="8">
        <f t="shared" si="313"/>
        <v>42019.529432870368</v>
      </c>
      <c r="T2418" s="8">
        <f t="shared" si="310"/>
        <v>42077.416666666664</v>
      </c>
      <c r="U2418" s="7">
        <f t="shared" si="314"/>
        <v>57.887233796296641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309"/>
        <v>0</v>
      </c>
      <c r="P2419" s="7">
        <f>IF(L2419&gt;0, E2419/L2419,0)</f>
        <v>0</v>
      </c>
      <c r="Q2419" s="9" t="str">
        <f t="shared" si="311"/>
        <v>food</v>
      </c>
      <c r="R2419" s="10" t="str">
        <f t="shared" si="312"/>
        <v>food trucks</v>
      </c>
      <c r="S2419" s="8">
        <f t="shared" si="313"/>
        <v>41831.675775462958</v>
      </c>
      <c r="T2419" s="8">
        <f t="shared" si="310"/>
        <v>41861.675775462958</v>
      </c>
      <c r="U2419" s="7">
        <f t="shared" si="314"/>
        <v>30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309"/>
        <v>0.02</v>
      </c>
      <c r="P2420" s="7">
        <f>E2420/L2420</f>
        <v>1</v>
      </c>
      <c r="Q2420" s="9" t="str">
        <f t="shared" si="311"/>
        <v>food</v>
      </c>
      <c r="R2420" s="10" t="str">
        <f t="shared" si="312"/>
        <v>food trucks</v>
      </c>
      <c r="S2420" s="8">
        <f t="shared" si="313"/>
        <v>42027.648657407401</v>
      </c>
      <c r="T2420" s="8">
        <f t="shared" si="310"/>
        <v>42087.606990740744</v>
      </c>
      <c r="U2420" s="7">
        <f t="shared" si="314"/>
        <v>59.958333333343035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309"/>
        <v>0</v>
      </c>
      <c r="P2421" s="7">
        <f>IF(L2421&gt;0, E2421/L2421,0)</f>
        <v>0</v>
      </c>
      <c r="Q2421" s="9" t="str">
        <f t="shared" si="311"/>
        <v>food</v>
      </c>
      <c r="R2421" s="10" t="str">
        <f t="shared" si="312"/>
        <v>food trucks</v>
      </c>
      <c r="S2421" s="8">
        <f t="shared" si="313"/>
        <v>41993.529965277776</v>
      </c>
      <c r="T2421" s="8">
        <f t="shared" si="310"/>
        <v>42053.529965277776</v>
      </c>
      <c r="U2421" s="7">
        <f t="shared" si="314"/>
        <v>60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309"/>
        <v>14.825133372851216</v>
      </c>
      <c r="P2422" s="7">
        <f t="shared" ref="P2422:P2427" si="316">E2422/L2422</f>
        <v>69.472222222222229</v>
      </c>
      <c r="Q2422" s="9" t="str">
        <f t="shared" si="311"/>
        <v>food</v>
      </c>
      <c r="R2422" s="10" t="str">
        <f t="shared" si="312"/>
        <v>food trucks</v>
      </c>
      <c r="S2422" s="8">
        <f t="shared" si="313"/>
        <v>41892.820543981477</v>
      </c>
      <c r="T2422" s="8">
        <f t="shared" si="310"/>
        <v>41952.862210648142</v>
      </c>
      <c r="U2422" s="7">
        <f t="shared" si="314"/>
        <v>60.041666666664241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309"/>
        <v>1.6666666666666666E-2</v>
      </c>
      <c r="P2423" s="7">
        <f t="shared" si="316"/>
        <v>1</v>
      </c>
      <c r="Q2423" s="9" t="str">
        <f t="shared" si="311"/>
        <v>food</v>
      </c>
      <c r="R2423" s="10" t="str">
        <f t="shared" si="312"/>
        <v>food trucks</v>
      </c>
      <c r="S2423" s="8">
        <f t="shared" si="313"/>
        <v>42026.479120370372</v>
      </c>
      <c r="T2423" s="8">
        <f t="shared" si="310"/>
        <v>42056.479120370372</v>
      </c>
      <c r="U2423" s="7">
        <f t="shared" si="314"/>
        <v>30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309"/>
        <v>0.2</v>
      </c>
      <c r="P2424" s="7">
        <f t="shared" si="316"/>
        <v>1</v>
      </c>
      <c r="Q2424" s="9" t="str">
        <f t="shared" si="311"/>
        <v>food</v>
      </c>
      <c r="R2424" s="10" t="str">
        <f t="shared" si="312"/>
        <v>food trucks</v>
      </c>
      <c r="S2424" s="8">
        <f t="shared" si="313"/>
        <v>42044.516620370363</v>
      </c>
      <c r="T2424" s="8">
        <f t="shared" si="310"/>
        <v>42074.474953703706</v>
      </c>
      <c r="U2424" s="7">
        <f t="shared" si="314"/>
        <v>29.958333333343035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309"/>
        <v>1.3333333333333334E-2</v>
      </c>
      <c r="P2425" s="7">
        <f t="shared" si="316"/>
        <v>8</v>
      </c>
      <c r="Q2425" s="9" t="str">
        <f t="shared" si="311"/>
        <v>food</v>
      </c>
      <c r="R2425" s="10" t="str">
        <f t="shared" si="312"/>
        <v>food trucks</v>
      </c>
      <c r="S2425" s="8">
        <f t="shared" si="313"/>
        <v>41974.496412037035</v>
      </c>
      <c r="T2425" s="8">
        <f t="shared" si="310"/>
        <v>42004.496412037035</v>
      </c>
      <c r="U2425" s="7">
        <f t="shared" si="314"/>
        <v>30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309"/>
        <v>1.24</v>
      </c>
      <c r="P2426" s="7">
        <f t="shared" si="316"/>
        <v>34.444444444444443</v>
      </c>
      <c r="Q2426" s="9" t="str">
        <f t="shared" si="311"/>
        <v>food</v>
      </c>
      <c r="R2426" s="10" t="str">
        <f t="shared" si="312"/>
        <v>food trucks</v>
      </c>
      <c r="S2426" s="8">
        <f t="shared" si="313"/>
        <v>41909.684120370366</v>
      </c>
      <c r="T2426" s="8">
        <f t="shared" si="310"/>
        <v>41939.684120370366</v>
      </c>
      <c r="U2426" s="7">
        <f t="shared" si="314"/>
        <v>30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309"/>
        <v>2.8571428571428571E-2</v>
      </c>
      <c r="P2427" s="7">
        <f t="shared" si="316"/>
        <v>1</v>
      </c>
      <c r="Q2427" s="9" t="str">
        <f t="shared" si="311"/>
        <v>food</v>
      </c>
      <c r="R2427" s="10" t="str">
        <f t="shared" si="312"/>
        <v>food trucks</v>
      </c>
      <c r="S2427" s="8">
        <f t="shared" si="313"/>
        <v>42502.705428240741</v>
      </c>
      <c r="T2427" s="8">
        <f t="shared" si="310"/>
        <v>42517.711111111108</v>
      </c>
      <c r="U2427" s="7">
        <f t="shared" si="314"/>
        <v>15.005682870367309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309"/>
        <v>0</v>
      </c>
      <c r="P2428" s="7">
        <f>IF(L2428&gt;0, E2428/L2428,0)</f>
        <v>0</v>
      </c>
      <c r="Q2428" s="9" t="str">
        <f t="shared" si="311"/>
        <v>food</v>
      </c>
      <c r="R2428" s="10" t="str">
        <f t="shared" si="312"/>
        <v>food trucks</v>
      </c>
      <c r="S2428" s="8">
        <f t="shared" si="313"/>
        <v>42163.961712962962</v>
      </c>
      <c r="T2428" s="8">
        <f t="shared" si="310"/>
        <v>42223.961712962962</v>
      </c>
      <c r="U2428" s="7">
        <f t="shared" si="314"/>
        <v>60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309"/>
        <v>2E-3</v>
      </c>
      <c r="P2429" s="7">
        <f t="shared" ref="P2429:P2434" si="317">E2429/L2429</f>
        <v>1</v>
      </c>
      <c r="Q2429" s="9" t="str">
        <f t="shared" si="311"/>
        <v>food</v>
      </c>
      <c r="R2429" s="10" t="str">
        <f t="shared" si="312"/>
        <v>food trucks</v>
      </c>
      <c r="S2429" s="8">
        <f t="shared" si="313"/>
        <v>42412.110335648147</v>
      </c>
      <c r="T2429" s="8">
        <f t="shared" si="310"/>
        <v>42452.068668981483</v>
      </c>
      <c r="U2429" s="7">
        <f t="shared" si="314"/>
        <v>39.958333333335759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309"/>
        <v>2.8571428571428571E-3</v>
      </c>
      <c r="P2430" s="7">
        <f t="shared" si="317"/>
        <v>1</v>
      </c>
      <c r="Q2430" s="9" t="str">
        <f t="shared" si="311"/>
        <v>food</v>
      </c>
      <c r="R2430" s="10" t="str">
        <f t="shared" si="312"/>
        <v>food trucks</v>
      </c>
      <c r="S2430" s="8">
        <f t="shared" si="313"/>
        <v>42045.575821759259</v>
      </c>
      <c r="T2430" s="8">
        <f t="shared" si="310"/>
        <v>42075.534155092588</v>
      </c>
      <c r="U2430" s="7">
        <f t="shared" si="314"/>
        <v>29.958333333328483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309"/>
        <v>1.4321428571428572</v>
      </c>
      <c r="P2431" s="7">
        <f t="shared" si="317"/>
        <v>501.25</v>
      </c>
      <c r="Q2431" s="9" t="str">
        <f t="shared" si="311"/>
        <v>food</v>
      </c>
      <c r="R2431" s="10" t="str">
        <f t="shared" si="312"/>
        <v>food trucks</v>
      </c>
      <c r="S2431" s="8">
        <f t="shared" si="313"/>
        <v>42734.670902777776</v>
      </c>
      <c r="T2431" s="8">
        <f t="shared" si="310"/>
        <v>42771.488888888889</v>
      </c>
      <c r="U2431" s="7">
        <f t="shared" si="314"/>
        <v>36.817986111112987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309"/>
        <v>0.7</v>
      </c>
      <c r="P2432" s="7">
        <f t="shared" si="317"/>
        <v>10.5</v>
      </c>
      <c r="Q2432" s="9" t="str">
        <f t="shared" si="311"/>
        <v>food</v>
      </c>
      <c r="R2432" s="10" t="str">
        <f t="shared" si="312"/>
        <v>food trucks</v>
      </c>
      <c r="S2432" s="8">
        <f t="shared" si="313"/>
        <v>42381.922499999993</v>
      </c>
      <c r="T2432" s="8">
        <f t="shared" si="310"/>
        <v>42411.922499999993</v>
      </c>
      <c r="U2432" s="7">
        <f t="shared" si="314"/>
        <v>30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309"/>
        <v>2E-3</v>
      </c>
      <c r="P2433" s="7">
        <f t="shared" si="317"/>
        <v>1</v>
      </c>
      <c r="Q2433" s="9" t="str">
        <f t="shared" si="311"/>
        <v>food</v>
      </c>
      <c r="R2433" s="10" t="str">
        <f t="shared" si="312"/>
        <v>food trucks</v>
      </c>
      <c r="S2433" s="8">
        <f t="shared" si="313"/>
        <v>42488.891354166662</v>
      </c>
      <c r="T2433" s="8">
        <f t="shared" si="310"/>
        <v>42548.891354166662</v>
      </c>
      <c r="U2433" s="7">
        <f t="shared" si="314"/>
        <v>60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318">E2434*100/D2434</f>
        <v>1.4285714285714285E-2</v>
      </c>
      <c r="P2434" s="7">
        <f t="shared" si="317"/>
        <v>1</v>
      </c>
      <c r="Q2434" s="9" t="str">
        <f t="shared" si="311"/>
        <v>food</v>
      </c>
      <c r="R2434" s="10" t="str">
        <f t="shared" si="312"/>
        <v>food trucks</v>
      </c>
      <c r="S2434" s="8">
        <f t="shared" si="313"/>
        <v>42041.010381944441</v>
      </c>
      <c r="T2434" s="8">
        <f t="shared" ref="T2434:T2497" si="319">(I2434/86400)+25569+(-5/24)</f>
        <v>42071.010381944441</v>
      </c>
      <c r="U2434" s="7">
        <f t="shared" si="314"/>
        <v>30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318"/>
        <v>0</v>
      </c>
      <c r="P2435" s="7">
        <f>IF(L2435&gt;0, E2435/L2435,0)</f>
        <v>0</v>
      </c>
      <c r="Q2435" s="9" t="str">
        <f t="shared" ref="Q2435:Q2498" si="320">LEFT(N2435, SEARCH("/",N2435,1)-1)</f>
        <v>food</v>
      </c>
      <c r="R2435" s="10" t="str">
        <f t="shared" ref="R2435:R2498" si="321">RIGHT(N2435,LEN(N2435)-FIND("/",N2435))</f>
        <v>food trucks</v>
      </c>
      <c r="S2435" s="8">
        <f t="shared" ref="S2435:S2498" si="322">(J2435/86400)+25569+(-5/24)</f>
        <v>42397.691469907404</v>
      </c>
      <c r="T2435" s="8">
        <f t="shared" si="319"/>
        <v>42427.691469907404</v>
      </c>
      <c r="U2435" s="7">
        <f t="shared" ref="U2435:U2498" si="323">T2435-S2435</f>
        <v>30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318"/>
        <v>0.13</v>
      </c>
      <c r="P2436" s="7">
        <f>E2436/L2436</f>
        <v>13</v>
      </c>
      <c r="Q2436" s="9" t="str">
        <f t="shared" si="320"/>
        <v>food</v>
      </c>
      <c r="R2436" s="10" t="str">
        <f t="shared" si="321"/>
        <v>food trucks</v>
      </c>
      <c r="S2436" s="8">
        <f t="shared" si="322"/>
        <v>42179.977708333332</v>
      </c>
      <c r="T2436" s="8">
        <f t="shared" si="319"/>
        <v>42219.977708333332</v>
      </c>
      <c r="U2436" s="7">
        <f t="shared" si="323"/>
        <v>40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318"/>
        <v>0.48959999999999998</v>
      </c>
      <c r="P2437" s="7">
        <f>E2437/L2437</f>
        <v>306</v>
      </c>
      <c r="Q2437" s="9" t="str">
        <f t="shared" si="320"/>
        <v>food</v>
      </c>
      <c r="R2437" s="10" t="str">
        <f t="shared" si="321"/>
        <v>food trucks</v>
      </c>
      <c r="S2437" s="8">
        <f t="shared" si="322"/>
        <v>42252.069282407407</v>
      </c>
      <c r="T2437" s="8">
        <f t="shared" si="319"/>
        <v>42282.069282407407</v>
      </c>
      <c r="U2437" s="7">
        <f t="shared" si="323"/>
        <v>30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318"/>
        <v>3.8461538461538464E-2</v>
      </c>
      <c r="P2438" s="7">
        <f>E2438/L2438</f>
        <v>22.5</v>
      </c>
      <c r="Q2438" s="9" t="str">
        <f t="shared" si="320"/>
        <v>food</v>
      </c>
      <c r="R2438" s="10" t="str">
        <f t="shared" si="321"/>
        <v>food trucks</v>
      </c>
      <c r="S2438" s="8">
        <f t="shared" si="322"/>
        <v>42338.407060185178</v>
      </c>
      <c r="T2438" s="8">
        <f t="shared" si="319"/>
        <v>42398.407060185178</v>
      </c>
      <c r="U2438" s="7">
        <f t="shared" si="323"/>
        <v>60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318"/>
        <v>0</v>
      </c>
      <c r="P2439" s="7">
        <f>IF(L2439&gt;0, E2439/L2439,0)</f>
        <v>0</v>
      </c>
      <c r="Q2439" s="9" t="str">
        <f t="shared" si="320"/>
        <v>food</v>
      </c>
      <c r="R2439" s="10" t="str">
        <f t="shared" si="321"/>
        <v>food trucks</v>
      </c>
      <c r="S2439" s="8">
        <f t="shared" si="322"/>
        <v>42031.756805555553</v>
      </c>
      <c r="T2439" s="8">
        <f t="shared" si="319"/>
        <v>42080.541666666664</v>
      </c>
      <c r="U2439" s="7">
        <f t="shared" si="323"/>
        <v>48.78486111111124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318"/>
        <v>0.33333333333333331</v>
      </c>
      <c r="P2440" s="7">
        <f>E2440/L2440</f>
        <v>50</v>
      </c>
      <c r="Q2440" s="9" t="str">
        <f t="shared" si="320"/>
        <v>food</v>
      </c>
      <c r="R2440" s="10" t="str">
        <f t="shared" si="321"/>
        <v>food trucks</v>
      </c>
      <c r="S2440" s="8">
        <f t="shared" si="322"/>
        <v>42285.706736111104</v>
      </c>
      <c r="T2440" s="8">
        <f t="shared" si="319"/>
        <v>42345.748402777775</v>
      </c>
      <c r="U2440" s="7">
        <f t="shared" si="323"/>
        <v>60.041666666671517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318"/>
        <v>0</v>
      </c>
      <c r="P2441" s="7">
        <f>IF(L2441&gt;0, E2441/L2441,0)</f>
        <v>0</v>
      </c>
      <c r="Q2441" s="9" t="str">
        <f t="shared" si="320"/>
        <v>food</v>
      </c>
      <c r="R2441" s="10" t="str">
        <f t="shared" si="321"/>
        <v>food trucks</v>
      </c>
      <c r="S2441" s="8">
        <f t="shared" si="322"/>
        <v>42265.610289351847</v>
      </c>
      <c r="T2441" s="8">
        <f t="shared" si="319"/>
        <v>42295.610289351847</v>
      </c>
      <c r="U2441" s="7">
        <f t="shared" si="323"/>
        <v>30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318"/>
        <v>0.2</v>
      </c>
      <c r="P2442" s="7">
        <f t="shared" ref="P2442:P2473" si="324">E2442/L2442</f>
        <v>5</v>
      </c>
      <c r="Q2442" s="9" t="str">
        <f t="shared" si="320"/>
        <v>food</v>
      </c>
      <c r="R2442" s="10" t="str">
        <f t="shared" si="321"/>
        <v>food trucks</v>
      </c>
      <c r="S2442" s="8">
        <f t="shared" si="322"/>
        <v>42383.691122685188</v>
      </c>
      <c r="T2442" s="8">
        <f t="shared" si="319"/>
        <v>42413.691122685188</v>
      </c>
      <c r="U2442" s="7">
        <f t="shared" si="323"/>
        <v>30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318"/>
        <v>107.88</v>
      </c>
      <c r="P2443" s="7">
        <f t="shared" si="324"/>
        <v>74.22935779816514</v>
      </c>
      <c r="Q2443" s="9" t="str">
        <f t="shared" si="320"/>
        <v>food</v>
      </c>
      <c r="R2443" s="10" t="str">
        <f t="shared" si="321"/>
        <v>small batch</v>
      </c>
      <c r="S2443" s="8">
        <f t="shared" si="322"/>
        <v>42186.917291666665</v>
      </c>
      <c r="T2443" s="8">
        <f t="shared" si="319"/>
        <v>42207.999305555553</v>
      </c>
      <c r="U2443" s="7">
        <f t="shared" si="323"/>
        <v>21.082013888888469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318"/>
        <v>125.94166666666666</v>
      </c>
      <c r="P2444" s="7">
        <f t="shared" si="324"/>
        <v>81.252688172043008</v>
      </c>
      <c r="Q2444" s="9" t="str">
        <f t="shared" si="320"/>
        <v>food</v>
      </c>
      <c r="R2444" s="10" t="str">
        <f t="shared" si="321"/>
        <v>small batch</v>
      </c>
      <c r="S2444" s="8">
        <f t="shared" si="322"/>
        <v>42052.458657407406</v>
      </c>
      <c r="T2444" s="8">
        <f t="shared" si="319"/>
        <v>42082.416990740741</v>
      </c>
      <c r="U2444" s="7">
        <f t="shared" si="323"/>
        <v>29.958333333335759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318"/>
        <v>202.51495</v>
      </c>
      <c r="P2445" s="7">
        <f t="shared" si="324"/>
        <v>130.23469453376205</v>
      </c>
      <c r="Q2445" s="9" t="str">
        <f t="shared" si="320"/>
        <v>food</v>
      </c>
      <c r="R2445" s="10" t="str">
        <f t="shared" si="321"/>
        <v>small batch</v>
      </c>
      <c r="S2445" s="8">
        <f t="shared" si="322"/>
        <v>41836.416921296295</v>
      </c>
      <c r="T2445" s="8">
        <f t="shared" si="319"/>
        <v>41866.416921296295</v>
      </c>
      <c r="U2445" s="7">
        <f t="shared" si="323"/>
        <v>30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318"/>
        <v>108.6</v>
      </c>
      <c r="P2446" s="7">
        <f t="shared" si="324"/>
        <v>53.409836065573771</v>
      </c>
      <c r="Q2446" s="9" t="str">
        <f t="shared" si="320"/>
        <v>food</v>
      </c>
      <c r="R2446" s="10" t="str">
        <f t="shared" si="321"/>
        <v>small batch</v>
      </c>
      <c r="S2446" s="8">
        <f t="shared" si="322"/>
        <v>42485.54619212963</v>
      </c>
      <c r="T2446" s="8">
        <f t="shared" si="319"/>
        <v>42515.54619212963</v>
      </c>
      <c r="U2446" s="7">
        <f t="shared" si="323"/>
        <v>30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318"/>
        <v>172.8</v>
      </c>
      <c r="P2447" s="7">
        <f t="shared" si="324"/>
        <v>75.130434782608702</v>
      </c>
      <c r="Q2447" s="9" t="str">
        <f t="shared" si="320"/>
        <v>food</v>
      </c>
      <c r="R2447" s="10" t="str">
        <f t="shared" si="321"/>
        <v>small batch</v>
      </c>
      <c r="S2447" s="8">
        <f t="shared" si="322"/>
        <v>42242.981724537036</v>
      </c>
      <c r="T2447" s="8">
        <f t="shared" si="319"/>
        <v>42272.981724537036</v>
      </c>
      <c r="U2447" s="7">
        <f t="shared" si="323"/>
        <v>30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318"/>
        <v>167.98</v>
      </c>
      <c r="P2448" s="7">
        <f t="shared" si="324"/>
        <v>75.666666666666671</v>
      </c>
      <c r="Q2448" s="9" t="str">
        <f t="shared" si="320"/>
        <v>food</v>
      </c>
      <c r="R2448" s="10" t="str">
        <f t="shared" si="321"/>
        <v>small batch</v>
      </c>
      <c r="S2448" s="8">
        <f t="shared" si="322"/>
        <v>42670.394340277773</v>
      </c>
      <c r="T2448" s="8">
        <f t="shared" si="319"/>
        <v>42700.436006944445</v>
      </c>
      <c r="U2448" s="7">
        <f t="shared" si="323"/>
        <v>30.041666666671517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318"/>
        <v>427.2</v>
      </c>
      <c r="P2449" s="7">
        <f t="shared" si="324"/>
        <v>31.691394658753708</v>
      </c>
      <c r="Q2449" s="9" t="str">
        <f t="shared" si="320"/>
        <v>food</v>
      </c>
      <c r="R2449" s="10" t="str">
        <f t="shared" si="321"/>
        <v>small batch</v>
      </c>
      <c r="S2449" s="8">
        <f t="shared" si="322"/>
        <v>42654.26149305555</v>
      </c>
      <c r="T2449" s="8">
        <f t="shared" si="319"/>
        <v>42685.958333333336</v>
      </c>
      <c r="U2449" s="7">
        <f t="shared" si="323"/>
        <v>31.696840277785668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318"/>
        <v>107.5</v>
      </c>
      <c r="P2450" s="7">
        <f t="shared" si="324"/>
        <v>47.777777777777779</v>
      </c>
      <c r="Q2450" s="9" t="str">
        <f t="shared" si="320"/>
        <v>food</v>
      </c>
      <c r="R2450" s="10" t="str">
        <f t="shared" si="321"/>
        <v>small batch</v>
      </c>
      <c r="S2450" s="8">
        <f t="shared" si="322"/>
        <v>42607.107789351845</v>
      </c>
      <c r="T2450" s="8">
        <f t="shared" si="319"/>
        <v>42613.025000000001</v>
      </c>
      <c r="U2450" s="7">
        <f t="shared" si="323"/>
        <v>5.9172106481564697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318"/>
        <v>108</v>
      </c>
      <c r="P2451" s="7">
        <f t="shared" si="324"/>
        <v>90</v>
      </c>
      <c r="Q2451" s="9" t="str">
        <f t="shared" si="320"/>
        <v>food</v>
      </c>
      <c r="R2451" s="10" t="str">
        <f t="shared" si="321"/>
        <v>small batch</v>
      </c>
      <c r="S2451" s="8">
        <f t="shared" si="322"/>
        <v>41942.934201388889</v>
      </c>
      <c r="T2451" s="8">
        <f t="shared" si="319"/>
        <v>41972.975868055553</v>
      </c>
      <c r="U2451" s="7">
        <f t="shared" si="323"/>
        <v>30.041666666664241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318"/>
        <v>101.53353333333334</v>
      </c>
      <c r="P2452" s="7">
        <f t="shared" si="324"/>
        <v>149.31401960784314</v>
      </c>
      <c r="Q2452" s="9" t="str">
        <f t="shared" si="320"/>
        <v>food</v>
      </c>
      <c r="R2452" s="10" t="str">
        <f t="shared" si="321"/>
        <v>small batch</v>
      </c>
      <c r="S2452" s="8">
        <f t="shared" si="322"/>
        <v>41901.864074074074</v>
      </c>
      <c r="T2452" s="8">
        <f t="shared" si="319"/>
        <v>41939.924305555549</v>
      </c>
      <c r="U2452" s="7">
        <f t="shared" si="323"/>
        <v>38.060231481475057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318"/>
        <v>115.45</v>
      </c>
      <c r="P2453" s="7">
        <f t="shared" si="324"/>
        <v>62.06989247311828</v>
      </c>
      <c r="Q2453" s="9" t="str">
        <f t="shared" si="320"/>
        <v>food</v>
      </c>
      <c r="R2453" s="10" t="str">
        <f t="shared" si="321"/>
        <v>small batch</v>
      </c>
      <c r="S2453" s="8">
        <f t="shared" si="322"/>
        <v>42779.700115740743</v>
      </c>
      <c r="T2453" s="8">
        <f t="shared" si="319"/>
        <v>42799.700115740743</v>
      </c>
      <c r="U2453" s="7">
        <f t="shared" si="323"/>
        <v>20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318"/>
        <v>133.5</v>
      </c>
      <c r="P2454" s="7">
        <f t="shared" si="324"/>
        <v>53.4</v>
      </c>
      <c r="Q2454" s="9" t="str">
        <f t="shared" si="320"/>
        <v>food</v>
      </c>
      <c r="R2454" s="10" t="str">
        <f t="shared" si="321"/>
        <v>small batch</v>
      </c>
      <c r="S2454" s="8">
        <f t="shared" si="322"/>
        <v>42338.635416666664</v>
      </c>
      <c r="T2454" s="8">
        <f t="shared" si="319"/>
        <v>42367.749999999993</v>
      </c>
      <c r="U2454" s="7">
        <f t="shared" si="323"/>
        <v>29.114583333328483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318"/>
        <v>154.69999999999999</v>
      </c>
      <c r="P2455" s="7">
        <f t="shared" si="324"/>
        <v>69.268656716417908</v>
      </c>
      <c r="Q2455" s="9" t="str">
        <f t="shared" si="320"/>
        <v>food</v>
      </c>
      <c r="R2455" s="10" t="str">
        <f t="shared" si="321"/>
        <v>small batch</v>
      </c>
      <c r="S2455" s="8">
        <f t="shared" si="322"/>
        <v>42738.483900462961</v>
      </c>
      <c r="T2455" s="8">
        <f t="shared" si="319"/>
        <v>42768.483900462961</v>
      </c>
      <c r="U2455" s="7">
        <f t="shared" si="323"/>
        <v>30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318"/>
        <v>100.84571428571428</v>
      </c>
      <c r="P2456" s="7">
        <f t="shared" si="324"/>
        <v>271.50769230769231</v>
      </c>
      <c r="Q2456" s="9" t="str">
        <f t="shared" si="320"/>
        <v>food</v>
      </c>
      <c r="R2456" s="10" t="str">
        <f t="shared" si="321"/>
        <v>small batch</v>
      </c>
      <c r="S2456" s="8">
        <f t="shared" si="322"/>
        <v>42769.993148148147</v>
      </c>
      <c r="T2456" s="8">
        <f t="shared" si="319"/>
        <v>42804.993148148147</v>
      </c>
      <c r="U2456" s="7">
        <f t="shared" si="323"/>
        <v>35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318"/>
        <v>182</v>
      </c>
      <c r="P2457" s="7">
        <f t="shared" si="324"/>
        <v>34.125</v>
      </c>
      <c r="Q2457" s="9" t="str">
        <f t="shared" si="320"/>
        <v>food</v>
      </c>
      <c r="R2457" s="10" t="str">
        <f t="shared" si="321"/>
        <v>small batch</v>
      </c>
      <c r="S2457" s="8">
        <f t="shared" si="322"/>
        <v>42452.573495370372</v>
      </c>
      <c r="T2457" s="8">
        <f t="shared" si="319"/>
        <v>42480.573495370372</v>
      </c>
      <c r="U2457" s="7">
        <f t="shared" si="323"/>
        <v>28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318"/>
        <v>180.86666666666667</v>
      </c>
      <c r="P2458" s="7">
        <f t="shared" si="324"/>
        <v>40.492537313432834</v>
      </c>
      <c r="Q2458" s="9" t="str">
        <f t="shared" si="320"/>
        <v>food</v>
      </c>
      <c r="R2458" s="10" t="str">
        <f t="shared" si="321"/>
        <v>small batch</v>
      </c>
      <c r="S2458" s="8">
        <f t="shared" si="322"/>
        <v>42761.752766203703</v>
      </c>
      <c r="T2458" s="8">
        <f t="shared" si="319"/>
        <v>42791.752766203703</v>
      </c>
      <c r="U2458" s="7">
        <f t="shared" si="323"/>
        <v>30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318"/>
        <v>102.30434782608695</v>
      </c>
      <c r="P2459" s="7">
        <f t="shared" si="324"/>
        <v>189.75806451612902</v>
      </c>
      <c r="Q2459" s="9" t="str">
        <f t="shared" si="320"/>
        <v>food</v>
      </c>
      <c r="R2459" s="10" t="str">
        <f t="shared" si="321"/>
        <v>small batch</v>
      </c>
      <c r="S2459" s="8">
        <f t="shared" si="322"/>
        <v>42423.394166666665</v>
      </c>
      <c r="T2459" s="8">
        <f t="shared" si="319"/>
        <v>42453.352500000001</v>
      </c>
      <c r="U2459" s="7">
        <f t="shared" si="323"/>
        <v>29.958333333335759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318"/>
        <v>110.18</v>
      </c>
      <c r="P2460" s="7">
        <f t="shared" si="324"/>
        <v>68.862499999999997</v>
      </c>
      <c r="Q2460" s="9" t="str">
        <f t="shared" si="320"/>
        <v>food</v>
      </c>
      <c r="R2460" s="10" t="str">
        <f t="shared" si="321"/>
        <v>small batch</v>
      </c>
      <c r="S2460" s="8">
        <f t="shared" si="322"/>
        <v>42495.663402777776</v>
      </c>
      <c r="T2460" s="8">
        <f t="shared" si="319"/>
        <v>42530.583333333336</v>
      </c>
      <c r="U2460" s="7">
        <f t="shared" si="323"/>
        <v>34.919930555559404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318"/>
        <v>102.25</v>
      </c>
      <c r="P2461" s="7">
        <f t="shared" si="324"/>
        <v>108.77659574468085</v>
      </c>
      <c r="Q2461" s="9" t="str">
        <f t="shared" si="320"/>
        <v>food</v>
      </c>
      <c r="R2461" s="10" t="str">
        <f t="shared" si="321"/>
        <v>small batch</v>
      </c>
      <c r="S2461" s="8">
        <f t="shared" si="322"/>
        <v>42407.429224537038</v>
      </c>
      <c r="T2461" s="8">
        <f t="shared" si="319"/>
        <v>42452.387557870366</v>
      </c>
      <c r="U2461" s="7">
        <f t="shared" si="323"/>
        <v>44.958333333328483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318"/>
        <v>100.78823529411764</v>
      </c>
      <c r="P2462" s="7">
        <f t="shared" si="324"/>
        <v>125.98529411764706</v>
      </c>
      <c r="Q2462" s="9" t="str">
        <f t="shared" si="320"/>
        <v>food</v>
      </c>
      <c r="R2462" s="10" t="str">
        <f t="shared" si="321"/>
        <v>small batch</v>
      </c>
      <c r="S2462" s="8">
        <f t="shared" si="322"/>
        <v>42703.978784722225</v>
      </c>
      <c r="T2462" s="8">
        <f t="shared" si="319"/>
        <v>42737.970138888886</v>
      </c>
      <c r="U2462" s="7">
        <f t="shared" si="323"/>
        <v>33.99135416666104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318"/>
        <v>103.8</v>
      </c>
      <c r="P2463" s="7">
        <f t="shared" si="324"/>
        <v>90.523255813953483</v>
      </c>
      <c r="Q2463" s="9" t="str">
        <f t="shared" si="320"/>
        <v>music</v>
      </c>
      <c r="R2463" s="10" t="str">
        <f t="shared" si="321"/>
        <v>indie rock</v>
      </c>
      <c r="S2463" s="8">
        <f t="shared" si="322"/>
        <v>40783.804363425923</v>
      </c>
      <c r="T2463" s="8">
        <f t="shared" si="319"/>
        <v>40816.916666666664</v>
      </c>
      <c r="U2463" s="7">
        <f t="shared" si="323"/>
        <v>33.112303240741312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318"/>
        <v>110.70833333333333</v>
      </c>
      <c r="P2464" s="7">
        <f t="shared" si="324"/>
        <v>28.880434782608695</v>
      </c>
      <c r="Q2464" s="9" t="str">
        <f t="shared" si="320"/>
        <v>music</v>
      </c>
      <c r="R2464" s="10" t="str">
        <f t="shared" si="321"/>
        <v>indie rock</v>
      </c>
      <c r="S2464" s="8">
        <f t="shared" si="322"/>
        <v>41088.977962962963</v>
      </c>
      <c r="T2464" s="8">
        <f t="shared" si="319"/>
        <v>41108.977962962963</v>
      </c>
      <c r="U2464" s="7">
        <f t="shared" si="323"/>
        <v>20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318"/>
        <v>116.25</v>
      </c>
      <c r="P2465" s="7">
        <f t="shared" si="324"/>
        <v>31</v>
      </c>
      <c r="Q2465" s="9" t="str">
        <f t="shared" si="320"/>
        <v>music</v>
      </c>
      <c r="R2465" s="10" t="str">
        <f t="shared" si="321"/>
        <v>indie rock</v>
      </c>
      <c r="S2465" s="8">
        <f t="shared" si="322"/>
        <v>41340.903067129628</v>
      </c>
      <c r="T2465" s="8">
        <f t="shared" si="319"/>
        <v>41380.583333333328</v>
      </c>
      <c r="U2465" s="7">
        <f t="shared" si="323"/>
        <v>39.680266203700739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318"/>
        <v>111.1</v>
      </c>
      <c r="P2466" s="7">
        <f t="shared" si="324"/>
        <v>51.674418604651166</v>
      </c>
      <c r="Q2466" s="9" t="str">
        <f t="shared" si="320"/>
        <v>music</v>
      </c>
      <c r="R2466" s="10" t="str">
        <f t="shared" si="321"/>
        <v>indie rock</v>
      </c>
      <c r="S2466" s="8">
        <f t="shared" si="322"/>
        <v>42248.692094907405</v>
      </c>
      <c r="T2466" s="8">
        <f t="shared" si="319"/>
        <v>42277.603472222218</v>
      </c>
      <c r="U2466" s="7">
        <f t="shared" si="323"/>
        <v>28.911377314812853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318"/>
        <v>180.14285714285714</v>
      </c>
      <c r="P2467" s="7">
        <f t="shared" si="324"/>
        <v>26.270833333333332</v>
      </c>
      <c r="Q2467" s="9" t="str">
        <f t="shared" si="320"/>
        <v>music</v>
      </c>
      <c r="R2467" s="10" t="str">
        <f t="shared" si="321"/>
        <v>indie rock</v>
      </c>
      <c r="S2467" s="8">
        <f t="shared" si="322"/>
        <v>41145.510972222219</v>
      </c>
      <c r="T2467" s="8">
        <f t="shared" si="319"/>
        <v>41175.510972222219</v>
      </c>
      <c r="U2467" s="7">
        <f t="shared" si="323"/>
        <v>30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318"/>
        <v>100</v>
      </c>
      <c r="P2468" s="7">
        <f t="shared" si="324"/>
        <v>48.07692307692308</v>
      </c>
      <c r="Q2468" s="9" t="str">
        <f t="shared" si="320"/>
        <v>music</v>
      </c>
      <c r="R2468" s="10" t="str">
        <f t="shared" si="321"/>
        <v>indie rock</v>
      </c>
      <c r="S2468" s="8">
        <f t="shared" si="322"/>
        <v>41372.894131944442</v>
      </c>
      <c r="T2468" s="8">
        <f t="shared" si="319"/>
        <v>41402.894131944442</v>
      </c>
      <c r="U2468" s="7">
        <f t="shared" si="323"/>
        <v>30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318"/>
        <v>118.5</v>
      </c>
      <c r="P2469" s="7">
        <f t="shared" si="324"/>
        <v>27.558139534883722</v>
      </c>
      <c r="Q2469" s="9" t="str">
        <f t="shared" si="320"/>
        <v>music</v>
      </c>
      <c r="R2469" s="10" t="str">
        <f t="shared" si="321"/>
        <v>indie rock</v>
      </c>
      <c r="S2469" s="8">
        <f t="shared" si="322"/>
        <v>41025.665868055556</v>
      </c>
      <c r="T2469" s="8">
        <f t="shared" si="319"/>
        <v>41039.5</v>
      </c>
      <c r="U2469" s="7">
        <f t="shared" si="323"/>
        <v>13.83413194444438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318"/>
        <v>107.217</v>
      </c>
      <c r="P2470" s="7">
        <f t="shared" si="324"/>
        <v>36.97137931034483</v>
      </c>
      <c r="Q2470" s="9" t="str">
        <f t="shared" si="320"/>
        <v>music</v>
      </c>
      <c r="R2470" s="10" t="str">
        <f t="shared" si="321"/>
        <v>indie rock</v>
      </c>
      <c r="S2470" s="8">
        <f t="shared" si="322"/>
        <v>41173.945844907408</v>
      </c>
      <c r="T2470" s="8">
        <f t="shared" si="319"/>
        <v>41210</v>
      </c>
      <c r="U2470" s="7">
        <f t="shared" si="323"/>
        <v>36.054155092591827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318"/>
        <v>113.66666666666667</v>
      </c>
      <c r="P2471" s="7">
        <f t="shared" si="324"/>
        <v>29.021276595744681</v>
      </c>
      <c r="Q2471" s="9" t="str">
        <f t="shared" si="320"/>
        <v>music</v>
      </c>
      <c r="R2471" s="10" t="str">
        <f t="shared" si="321"/>
        <v>indie rock</v>
      </c>
      <c r="S2471" s="8">
        <f t="shared" si="322"/>
        <v>40557.221400462957</v>
      </c>
      <c r="T2471" s="8">
        <f t="shared" si="319"/>
        <v>40582.221400462957</v>
      </c>
      <c r="U2471" s="7">
        <f t="shared" si="323"/>
        <v>25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318"/>
        <v>103.16400000000002</v>
      </c>
      <c r="P2472" s="7">
        <f t="shared" si="324"/>
        <v>28.65666666666667</v>
      </c>
      <c r="Q2472" s="9" t="str">
        <f t="shared" si="320"/>
        <v>music</v>
      </c>
      <c r="R2472" s="10" t="str">
        <f t="shared" si="321"/>
        <v>indie rock</v>
      </c>
      <c r="S2472" s="8">
        <f t="shared" si="322"/>
        <v>41022.866377314815</v>
      </c>
      <c r="T2472" s="8">
        <f t="shared" si="319"/>
        <v>41052.866377314815</v>
      </c>
      <c r="U2472" s="7">
        <f t="shared" si="323"/>
        <v>30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318"/>
        <v>128</v>
      </c>
      <c r="P2473" s="7">
        <f t="shared" si="324"/>
        <v>37.647058823529413</v>
      </c>
      <c r="Q2473" s="9" t="str">
        <f t="shared" si="320"/>
        <v>music</v>
      </c>
      <c r="R2473" s="10" t="str">
        <f t="shared" si="321"/>
        <v>indie rock</v>
      </c>
      <c r="S2473" s="8">
        <f t="shared" si="322"/>
        <v>40893.784629629627</v>
      </c>
      <c r="T2473" s="8">
        <f t="shared" si="319"/>
        <v>40933.784629629627</v>
      </c>
      <c r="U2473" s="7">
        <f t="shared" si="323"/>
        <v>40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318"/>
        <v>135.76026666666667</v>
      </c>
      <c r="P2474" s="7">
        <f t="shared" ref="P2474:P2504" si="325">E2474/L2474</f>
        <v>97.904038461538462</v>
      </c>
      <c r="Q2474" s="9" t="str">
        <f t="shared" si="320"/>
        <v>music</v>
      </c>
      <c r="R2474" s="10" t="str">
        <f t="shared" si="321"/>
        <v>indie rock</v>
      </c>
      <c r="S2474" s="8">
        <f t="shared" si="322"/>
        <v>40353.907175925924</v>
      </c>
      <c r="T2474" s="8">
        <f t="shared" si="319"/>
        <v>40424.835416666661</v>
      </c>
      <c r="U2474" s="7">
        <f t="shared" si="323"/>
        <v>70.928240740737238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318"/>
        <v>100</v>
      </c>
      <c r="P2475" s="7">
        <f t="shared" si="325"/>
        <v>42.553191489361701</v>
      </c>
      <c r="Q2475" s="9" t="str">
        <f t="shared" si="320"/>
        <v>music</v>
      </c>
      <c r="R2475" s="10" t="str">
        <f t="shared" si="321"/>
        <v>indie rock</v>
      </c>
      <c r="S2475" s="8">
        <f t="shared" si="322"/>
        <v>41193.540150462963</v>
      </c>
      <c r="T2475" s="8">
        <f t="shared" si="319"/>
        <v>41223.581817129627</v>
      </c>
      <c r="U2475" s="7">
        <f t="shared" si="323"/>
        <v>30.041666666664241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318"/>
        <v>100.00360000000001</v>
      </c>
      <c r="P2476" s="7">
        <f t="shared" si="325"/>
        <v>131.58368421052631</v>
      </c>
      <c r="Q2476" s="9" t="str">
        <f t="shared" si="320"/>
        <v>music</v>
      </c>
      <c r="R2476" s="10" t="str">
        <f t="shared" si="321"/>
        <v>indie rock</v>
      </c>
      <c r="S2476" s="8">
        <f t="shared" si="322"/>
        <v>40416.80296296296</v>
      </c>
      <c r="T2476" s="8">
        <f t="shared" si="319"/>
        <v>40461.80296296296</v>
      </c>
      <c r="U2476" s="7">
        <f t="shared" si="323"/>
        <v>45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318"/>
        <v>104.72</v>
      </c>
      <c r="P2477" s="7">
        <f t="shared" si="325"/>
        <v>32.320987654320987</v>
      </c>
      <c r="Q2477" s="9" t="str">
        <f t="shared" si="320"/>
        <v>music</v>
      </c>
      <c r="R2477" s="10" t="str">
        <f t="shared" si="321"/>
        <v>indie rock</v>
      </c>
      <c r="S2477" s="8">
        <f t="shared" si="322"/>
        <v>40310.079340277771</v>
      </c>
      <c r="T2477" s="8">
        <f t="shared" si="319"/>
        <v>40369.708333333328</v>
      </c>
      <c r="U2477" s="7">
        <f t="shared" si="323"/>
        <v>59.628993055557657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318"/>
        <v>105.02249999999999</v>
      </c>
      <c r="P2478" s="7">
        <f t="shared" si="325"/>
        <v>61.103999999999999</v>
      </c>
      <c r="Q2478" s="9" t="str">
        <f t="shared" si="320"/>
        <v>music</v>
      </c>
      <c r="R2478" s="10" t="str">
        <f t="shared" si="321"/>
        <v>indie rock</v>
      </c>
      <c r="S2478" s="8">
        <f t="shared" si="322"/>
        <v>41913.120023148142</v>
      </c>
      <c r="T2478" s="8">
        <f t="shared" si="319"/>
        <v>41946.161689814813</v>
      </c>
      <c r="U2478" s="7">
        <f t="shared" si="323"/>
        <v>33.041666666671517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318"/>
        <v>171.33333333333334</v>
      </c>
      <c r="P2479" s="7">
        <f t="shared" si="325"/>
        <v>31.341463414634145</v>
      </c>
      <c r="Q2479" s="9" t="str">
        <f t="shared" si="320"/>
        <v>music</v>
      </c>
      <c r="R2479" s="10" t="str">
        <f t="shared" si="321"/>
        <v>indie rock</v>
      </c>
      <c r="S2479" s="8">
        <f t="shared" si="322"/>
        <v>41088.483159722222</v>
      </c>
      <c r="T2479" s="8">
        <f t="shared" si="319"/>
        <v>41133.483159722222</v>
      </c>
      <c r="U2479" s="7">
        <f t="shared" si="323"/>
        <v>45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318"/>
        <v>127.5</v>
      </c>
      <c r="P2480" s="7">
        <f t="shared" si="325"/>
        <v>129.1139240506329</v>
      </c>
      <c r="Q2480" s="9" t="str">
        <f t="shared" si="320"/>
        <v>music</v>
      </c>
      <c r="R2480" s="10" t="str">
        <f t="shared" si="321"/>
        <v>indie rock</v>
      </c>
      <c r="S2480" s="8">
        <f t="shared" si="322"/>
        <v>41257.742048611108</v>
      </c>
      <c r="T2480" s="8">
        <f t="shared" si="319"/>
        <v>41287.742048611108</v>
      </c>
      <c r="U2480" s="7">
        <f t="shared" si="323"/>
        <v>30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318"/>
        <v>133.44333333333333</v>
      </c>
      <c r="P2481" s="7">
        <f t="shared" si="325"/>
        <v>25.020624999999999</v>
      </c>
      <c r="Q2481" s="9" t="str">
        <f t="shared" si="320"/>
        <v>music</v>
      </c>
      <c r="R2481" s="10" t="str">
        <f t="shared" si="321"/>
        <v>indie rock</v>
      </c>
      <c r="S2481" s="8">
        <f t="shared" si="322"/>
        <v>41107.518449074072</v>
      </c>
      <c r="T2481" s="8">
        <f t="shared" si="319"/>
        <v>41117.875</v>
      </c>
      <c r="U2481" s="7">
        <f t="shared" si="323"/>
        <v>10.356550925927877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318"/>
        <v>100</v>
      </c>
      <c r="P2482" s="7">
        <f t="shared" si="325"/>
        <v>250</v>
      </c>
      <c r="Q2482" s="9" t="str">
        <f t="shared" si="320"/>
        <v>music</v>
      </c>
      <c r="R2482" s="10" t="str">
        <f t="shared" si="321"/>
        <v>indie rock</v>
      </c>
      <c r="S2482" s="8">
        <f t="shared" si="322"/>
        <v>42227.727824074071</v>
      </c>
      <c r="T2482" s="8">
        <f t="shared" si="319"/>
        <v>42287.727824074071</v>
      </c>
      <c r="U2482" s="7">
        <f t="shared" si="323"/>
        <v>60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318"/>
        <v>112.91099999999999</v>
      </c>
      <c r="P2483" s="7">
        <f t="shared" si="325"/>
        <v>47.541473684210523</v>
      </c>
      <c r="Q2483" s="9" t="str">
        <f t="shared" si="320"/>
        <v>music</v>
      </c>
      <c r="R2483" s="10" t="str">
        <f t="shared" si="321"/>
        <v>indie rock</v>
      </c>
      <c r="S2483" s="8">
        <f t="shared" si="322"/>
        <v>40999.437592592592</v>
      </c>
      <c r="T2483" s="8">
        <f t="shared" si="319"/>
        <v>41029.437592592592</v>
      </c>
      <c r="U2483" s="7">
        <f t="shared" si="323"/>
        <v>30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318"/>
        <v>100.1</v>
      </c>
      <c r="P2484" s="7">
        <f t="shared" si="325"/>
        <v>40.04</v>
      </c>
      <c r="Q2484" s="9" t="str">
        <f t="shared" si="320"/>
        <v>music</v>
      </c>
      <c r="R2484" s="10" t="str">
        <f t="shared" si="321"/>
        <v>indie rock</v>
      </c>
      <c r="S2484" s="8">
        <f t="shared" si="322"/>
        <v>40711.573877314811</v>
      </c>
      <c r="T2484" s="8">
        <f t="shared" si="319"/>
        <v>40756.573877314811</v>
      </c>
      <c r="U2484" s="7">
        <f t="shared" si="323"/>
        <v>45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318"/>
        <v>113.72727272727273</v>
      </c>
      <c r="P2485" s="7">
        <f t="shared" si="325"/>
        <v>65.84210526315789</v>
      </c>
      <c r="Q2485" s="9" t="str">
        <f t="shared" si="320"/>
        <v>music</v>
      </c>
      <c r="R2485" s="10" t="str">
        <f t="shared" si="321"/>
        <v>indie rock</v>
      </c>
      <c r="S2485" s="8">
        <f t="shared" si="322"/>
        <v>40970.541701388887</v>
      </c>
      <c r="T2485" s="8">
        <f t="shared" si="319"/>
        <v>41030.500034722216</v>
      </c>
      <c r="U2485" s="7">
        <f t="shared" si="323"/>
        <v>59.958333333328483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318"/>
        <v>119.31742857142855</v>
      </c>
      <c r="P2486" s="7">
        <f t="shared" si="325"/>
        <v>46.401222222222216</v>
      </c>
      <c r="Q2486" s="9" t="str">
        <f t="shared" si="320"/>
        <v>music</v>
      </c>
      <c r="R2486" s="10" t="str">
        <f t="shared" si="321"/>
        <v>indie rock</v>
      </c>
      <c r="S2486" s="8">
        <f t="shared" si="322"/>
        <v>40771.708368055552</v>
      </c>
      <c r="T2486" s="8">
        <f t="shared" si="319"/>
        <v>40801.708368055552</v>
      </c>
      <c r="U2486" s="7">
        <f t="shared" si="323"/>
        <v>30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318"/>
        <v>103.25</v>
      </c>
      <c r="P2487" s="7">
        <f t="shared" si="325"/>
        <v>50.365853658536587</v>
      </c>
      <c r="Q2487" s="9" t="str">
        <f t="shared" si="320"/>
        <v>music</v>
      </c>
      <c r="R2487" s="10" t="str">
        <f t="shared" si="321"/>
        <v>indie rock</v>
      </c>
      <c r="S2487" s="8">
        <f t="shared" si="322"/>
        <v>40793.790266203701</v>
      </c>
      <c r="T2487" s="8">
        <f t="shared" si="319"/>
        <v>40828.790266203701</v>
      </c>
      <c r="U2487" s="7">
        <f t="shared" si="323"/>
        <v>35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318"/>
        <v>265.66666666666669</v>
      </c>
      <c r="P2488" s="7">
        <f t="shared" si="325"/>
        <v>26.566666666666666</v>
      </c>
      <c r="Q2488" s="9" t="str">
        <f t="shared" si="320"/>
        <v>music</v>
      </c>
      <c r="R2488" s="10" t="str">
        <f t="shared" si="321"/>
        <v>indie rock</v>
      </c>
      <c r="S2488" s="8">
        <f t="shared" si="322"/>
        <v>40991.499722222223</v>
      </c>
      <c r="T2488" s="8">
        <f t="shared" si="319"/>
        <v>41021.499722222223</v>
      </c>
      <c r="U2488" s="7">
        <f t="shared" si="323"/>
        <v>30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318"/>
        <v>100.05066666666667</v>
      </c>
      <c r="P2489" s="7">
        <f t="shared" si="325"/>
        <v>39.493684210526318</v>
      </c>
      <c r="Q2489" s="9" t="str">
        <f t="shared" si="320"/>
        <v>music</v>
      </c>
      <c r="R2489" s="10" t="str">
        <f t="shared" si="321"/>
        <v>indie rock</v>
      </c>
      <c r="S2489" s="8">
        <f t="shared" si="322"/>
        <v>41025.874965277777</v>
      </c>
      <c r="T2489" s="8">
        <f t="shared" si="319"/>
        <v>41055.874965277777</v>
      </c>
      <c r="U2489" s="7">
        <f t="shared" si="323"/>
        <v>30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318"/>
        <v>106.7</v>
      </c>
      <c r="P2490" s="7">
        <f t="shared" si="325"/>
        <v>49.246153846153845</v>
      </c>
      <c r="Q2490" s="9" t="str">
        <f t="shared" si="320"/>
        <v>music</v>
      </c>
      <c r="R2490" s="10" t="str">
        <f t="shared" si="321"/>
        <v>indie rock</v>
      </c>
      <c r="S2490" s="8">
        <f t="shared" si="322"/>
        <v>40833.424861111111</v>
      </c>
      <c r="T2490" s="8">
        <f t="shared" si="319"/>
        <v>40863.466527777775</v>
      </c>
      <c r="U2490" s="7">
        <f t="shared" si="323"/>
        <v>30.041666666664241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318"/>
        <v>133.67142857142858</v>
      </c>
      <c r="P2491" s="7">
        <f t="shared" si="325"/>
        <v>62.38</v>
      </c>
      <c r="Q2491" s="9" t="str">
        <f t="shared" si="320"/>
        <v>music</v>
      </c>
      <c r="R2491" s="10" t="str">
        <f t="shared" si="321"/>
        <v>indie rock</v>
      </c>
      <c r="S2491" s="8">
        <f t="shared" si="322"/>
        <v>41373.481932870367</v>
      </c>
      <c r="T2491" s="8">
        <f t="shared" si="319"/>
        <v>41403.481932870367</v>
      </c>
      <c r="U2491" s="7">
        <f t="shared" si="323"/>
        <v>30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318"/>
        <v>121.4</v>
      </c>
      <c r="P2492" s="7">
        <f t="shared" si="325"/>
        <v>37.9375</v>
      </c>
      <c r="Q2492" s="9" t="str">
        <f t="shared" si="320"/>
        <v>music</v>
      </c>
      <c r="R2492" s="10" t="str">
        <f t="shared" si="321"/>
        <v>indie rock</v>
      </c>
      <c r="S2492" s="8">
        <f t="shared" si="322"/>
        <v>41023.01939814815</v>
      </c>
      <c r="T2492" s="8">
        <f t="shared" si="319"/>
        <v>41083.01939814815</v>
      </c>
      <c r="U2492" s="7">
        <f t="shared" si="323"/>
        <v>60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318"/>
        <v>103.2</v>
      </c>
      <c r="P2493" s="7">
        <f t="shared" si="325"/>
        <v>51.6</v>
      </c>
      <c r="Q2493" s="9" t="str">
        <f t="shared" si="320"/>
        <v>music</v>
      </c>
      <c r="R2493" s="10" t="str">
        <f t="shared" si="321"/>
        <v>indie rock</v>
      </c>
      <c r="S2493" s="8">
        <f t="shared" si="322"/>
        <v>40542.630949074075</v>
      </c>
      <c r="T2493" s="8">
        <f t="shared" si="319"/>
        <v>40558.868750000001</v>
      </c>
      <c r="U2493" s="7">
        <f t="shared" si="323"/>
        <v>16.237800925926422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318"/>
        <v>125</v>
      </c>
      <c r="P2494" s="7">
        <f t="shared" si="325"/>
        <v>27.777777777777779</v>
      </c>
      <c r="Q2494" s="9" t="str">
        <f t="shared" si="320"/>
        <v>music</v>
      </c>
      <c r="R2494" s="10" t="str">
        <f t="shared" si="321"/>
        <v>indie rock</v>
      </c>
      <c r="S2494" s="8">
        <f t="shared" si="322"/>
        <v>41024.777638888889</v>
      </c>
      <c r="T2494" s="8">
        <f t="shared" si="319"/>
        <v>41076.207638888889</v>
      </c>
      <c r="U2494" s="7">
        <f t="shared" si="323"/>
        <v>51.430000000000291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318"/>
        <v>128.69999999999999</v>
      </c>
      <c r="P2495" s="7">
        <f t="shared" si="325"/>
        <v>99.382239382239376</v>
      </c>
      <c r="Q2495" s="9" t="str">
        <f t="shared" si="320"/>
        <v>music</v>
      </c>
      <c r="R2495" s="10" t="str">
        <f t="shared" si="321"/>
        <v>indie rock</v>
      </c>
      <c r="S2495" s="8">
        <f t="shared" si="322"/>
        <v>41347.959953703699</v>
      </c>
      <c r="T2495" s="8">
        <f t="shared" si="319"/>
        <v>41392.959953703699</v>
      </c>
      <c r="U2495" s="7">
        <f t="shared" si="323"/>
        <v>45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318"/>
        <v>101.00533333333334</v>
      </c>
      <c r="P2496" s="7">
        <f t="shared" si="325"/>
        <v>38.848205128205123</v>
      </c>
      <c r="Q2496" s="9" t="str">
        <f t="shared" si="320"/>
        <v>music</v>
      </c>
      <c r="R2496" s="10" t="str">
        <f t="shared" si="321"/>
        <v>indie rock</v>
      </c>
      <c r="S2496" s="8">
        <f t="shared" si="322"/>
        <v>41022.436851851853</v>
      </c>
      <c r="T2496" s="8">
        <f t="shared" si="319"/>
        <v>41052.436851851853</v>
      </c>
      <c r="U2496" s="7">
        <f t="shared" si="323"/>
        <v>30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318"/>
        <v>127.53666666666666</v>
      </c>
      <c r="P2497" s="7">
        <f t="shared" si="325"/>
        <v>45.548809523809524</v>
      </c>
      <c r="Q2497" s="9" t="str">
        <f t="shared" si="320"/>
        <v>music</v>
      </c>
      <c r="R2497" s="10" t="str">
        <f t="shared" si="321"/>
        <v>indie rock</v>
      </c>
      <c r="S2497" s="8">
        <f t="shared" si="322"/>
        <v>41036.738136574073</v>
      </c>
      <c r="T2497" s="8">
        <f t="shared" si="319"/>
        <v>41066.738136574073</v>
      </c>
      <c r="U2497" s="7">
        <f t="shared" si="323"/>
        <v>30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326">E2498*100/D2498</f>
        <v>100</v>
      </c>
      <c r="P2498" s="7">
        <f t="shared" si="325"/>
        <v>600</v>
      </c>
      <c r="Q2498" s="9" t="str">
        <f t="shared" si="320"/>
        <v>music</v>
      </c>
      <c r="R2498" s="10" t="str">
        <f t="shared" si="321"/>
        <v>indie rock</v>
      </c>
      <c r="S2498" s="8">
        <f t="shared" si="322"/>
        <v>41327.788101851846</v>
      </c>
      <c r="T2498" s="8">
        <f t="shared" ref="T2498:T2561" si="327">(I2498/86400)+25569+(-5/24)</f>
        <v>41362.746435185181</v>
      </c>
      <c r="U2498" s="7">
        <f t="shared" si="323"/>
        <v>34.958333333335759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326"/>
        <v>112.77149999999999</v>
      </c>
      <c r="P2499" s="7">
        <f t="shared" si="325"/>
        <v>80.551071428571419</v>
      </c>
      <c r="Q2499" s="9" t="str">
        <f t="shared" ref="Q2499:Q2562" si="328">LEFT(N2499, SEARCH("/",N2499,1)-1)</f>
        <v>music</v>
      </c>
      <c r="R2499" s="10" t="str">
        <f t="shared" ref="R2499:R2562" si="329">RIGHT(N2499,LEN(N2499)-FIND("/",N2499))</f>
        <v>indie rock</v>
      </c>
      <c r="S2499" s="8">
        <f t="shared" ref="S2499:S2562" si="330">(J2499/86400)+25569+(-5/24)</f>
        <v>40730.670578703699</v>
      </c>
      <c r="T2499" s="8">
        <f t="shared" si="327"/>
        <v>40760.670578703699</v>
      </c>
      <c r="U2499" s="7">
        <f t="shared" ref="U2499:U2562" si="331">T2499-S2499</f>
        <v>30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326"/>
        <v>105.6</v>
      </c>
      <c r="P2500" s="7">
        <f t="shared" si="325"/>
        <v>52.8</v>
      </c>
      <c r="Q2500" s="9" t="str">
        <f t="shared" si="328"/>
        <v>music</v>
      </c>
      <c r="R2500" s="10" t="str">
        <f t="shared" si="329"/>
        <v>indie rock</v>
      </c>
      <c r="S2500" s="8">
        <f t="shared" si="330"/>
        <v>42017.759108796294</v>
      </c>
      <c r="T2500" s="8">
        <f t="shared" si="327"/>
        <v>42031.759108796294</v>
      </c>
      <c r="U2500" s="7">
        <f t="shared" si="331"/>
        <v>14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326"/>
        <v>202.625</v>
      </c>
      <c r="P2501" s="7">
        <f t="shared" si="325"/>
        <v>47.676470588235297</v>
      </c>
      <c r="Q2501" s="9" t="str">
        <f t="shared" si="328"/>
        <v>music</v>
      </c>
      <c r="R2501" s="10" t="str">
        <f t="shared" si="329"/>
        <v>indie rock</v>
      </c>
      <c r="S2501" s="8">
        <f t="shared" si="330"/>
        <v>41226.440243055556</v>
      </c>
      <c r="T2501" s="8">
        <f t="shared" si="327"/>
        <v>41274.541666666664</v>
      </c>
      <c r="U2501" s="7">
        <f t="shared" si="331"/>
        <v>48.101423611107748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326"/>
        <v>113.33333333333333</v>
      </c>
      <c r="P2502" s="7">
        <f t="shared" si="325"/>
        <v>23.448275862068964</v>
      </c>
      <c r="Q2502" s="9" t="str">
        <f t="shared" si="328"/>
        <v>music</v>
      </c>
      <c r="R2502" s="10" t="str">
        <f t="shared" si="329"/>
        <v>indie rock</v>
      </c>
      <c r="S2502" s="8">
        <f t="shared" si="330"/>
        <v>41053.564525462956</v>
      </c>
      <c r="T2502" s="8">
        <f t="shared" si="327"/>
        <v>41083.564525462956</v>
      </c>
      <c r="U2502" s="7">
        <f t="shared" si="331"/>
        <v>30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326"/>
        <v>2.5545454545454547</v>
      </c>
      <c r="P2503" s="7">
        <f t="shared" si="325"/>
        <v>40.142857142857146</v>
      </c>
      <c r="Q2503" s="9" t="str">
        <f t="shared" si="328"/>
        <v>food</v>
      </c>
      <c r="R2503" s="10" t="str">
        <f t="shared" si="329"/>
        <v>restaurants</v>
      </c>
      <c r="S2503" s="8">
        <f t="shared" si="330"/>
        <v>42244.568333333336</v>
      </c>
      <c r="T2503" s="8">
        <f t="shared" si="327"/>
        <v>42274.568333333336</v>
      </c>
      <c r="U2503" s="7">
        <f t="shared" si="331"/>
        <v>30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326"/>
        <v>7.8181818181818186E-2</v>
      </c>
      <c r="P2504" s="7">
        <f t="shared" si="325"/>
        <v>17.2</v>
      </c>
      <c r="Q2504" s="9" t="str">
        <f t="shared" si="328"/>
        <v>food</v>
      </c>
      <c r="R2504" s="10" t="str">
        <f t="shared" si="329"/>
        <v>restaurants</v>
      </c>
      <c r="S2504" s="8">
        <f t="shared" si="330"/>
        <v>41858.617106481477</v>
      </c>
      <c r="T2504" s="8">
        <f t="shared" si="327"/>
        <v>41903.617106481477</v>
      </c>
      <c r="U2504" s="7">
        <f t="shared" si="331"/>
        <v>45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326"/>
        <v>0</v>
      </c>
      <c r="P2505" s="7">
        <f>IF(L2505&gt;0, E2505/L2505,0)</f>
        <v>0</v>
      </c>
      <c r="Q2505" s="9" t="str">
        <f t="shared" si="328"/>
        <v>food</v>
      </c>
      <c r="R2505" s="10" t="str">
        <f t="shared" si="329"/>
        <v>restaurants</v>
      </c>
      <c r="S2505" s="8">
        <f t="shared" si="330"/>
        <v>42498.691064814811</v>
      </c>
      <c r="T2505" s="8">
        <f t="shared" si="327"/>
        <v>42528.67083333333</v>
      </c>
      <c r="U2505" s="7">
        <f t="shared" si="331"/>
        <v>29.97976851851854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326"/>
        <v>0</v>
      </c>
      <c r="P2506" s="7">
        <f>IF(L2506&gt;0, E2506/L2506,0)</f>
        <v>0</v>
      </c>
      <c r="Q2506" s="9" t="str">
        <f t="shared" si="328"/>
        <v>food</v>
      </c>
      <c r="R2506" s="10" t="str">
        <f t="shared" si="329"/>
        <v>restaurants</v>
      </c>
      <c r="S2506" s="8">
        <f t="shared" si="330"/>
        <v>41927.807106481479</v>
      </c>
      <c r="T2506" s="8">
        <f t="shared" si="327"/>
        <v>41957.848773148151</v>
      </c>
      <c r="U2506" s="7">
        <f t="shared" si="331"/>
        <v>30.041666666671517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326"/>
        <v>0</v>
      </c>
      <c r="P2507" s="7">
        <f>IF(L2507&gt;0, E2507/L2507,0)</f>
        <v>0</v>
      </c>
      <c r="Q2507" s="9" t="str">
        <f t="shared" si="328"/>
        <v>food</v>
      </c>
      <c r="R2507" s="10" t="str">
        <f t="shared" si="329"/>
        <v>restaurants</v>
      </c>
      <c r="S2507" s="8">
        <f t="shared" si="330"/>
        <v>42046.847407407404</v>
      </c>
      <c r="T2507" s="8">
        <f t="shared" si="327"/>
        <v>42076.80574074074</v>
      </c>
      <c r="U2507" s="7">
        <f t="shared" si="331"/>
        <v>29.958333333335759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326"/>
        <v>0.6</v>
      </c>
      <c r="P2508" s="7">
        <f>E2508/L2508</f>
        <v>15</v>
      </c>
      <c r="Q2508" s="9" t="str">
        <f t="shared" si="328"/>
        <v>food</v>
      </c>
      <c r="R2508" s="10" t="str">
        <f t="shared" si="329"/>
        <v>restaurants</v>
      </c>
      <c r="S2508" s="8">
        <f t="shared" si="330"/>
        <v>42258.088761574072</v>
      </c>
      <c r="T2508" s="8">
        <f t="shared" si="327"/>
        <v>42280.666666666664</v>
      </c>
      <c r="U2508" s="7">
        <f t="shared" si="331"/>
        <v>22.577905092592118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326"/>
        <v>0</v>
      </c>
      <c r="P2509" s="7">
        <f>IF(L2509&gt;0, E2509/L2509,0)</f>
        <v>0</v>
      </c>
      <c r="Q2509" s="9" t="str">
        <f t="shared" si="328"/>
        <v>food</v>
      </c>
      <c r="R2509" s="10" t="str">
        <f t="shared" si="329"/>
        <v>restaurants</v>
      </c>
      <c r="S2509" s="8">
        <f t="shared" si="330"/>
        <v>42104.864629629628</v>
      </c>
      <c r="T2509" s="8">
        <f t="shared" si="327"/>
        <v>42134.864629629628</v>
      </c>
      <c r="U2509" s="7">
        <f t="shared" si="331"/>
        <v>30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326"/>
        <v>0</v>
      </c>
      <c r="P2510" s="7">
        <f>IF(L2510&gt;0, E2510/L2510,0)</f>
        <v>0</v>
      </c>
      <c r="Q2510" s="9" t="str">
        <f t="shared" si="328"/>
        <v>food</v>
      </c>
      <c r="R2510" s="10" t="str">
        <f t="shared" si="329"/>
        <v>restaurants</v>
      </c>
      <c r="S2510" s="8">
        <f t="shared" si="330"/>
        <v>41835.743449074071</v>
      </c>
      <c r="T2510" s="8">
        <f t="shared" si="327"/>
        <v>41865.743449074071</v>
      </c>
      <c r="U2510" s="7">
        <f t="shared" si="331"/>
        <v>30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326"/>
        <v>1.0526315789473684</v>
      </c>
      <c r="P2511" s="7">
        <f>E2511/L2511</f>
        <v>35.714285714285715</v>
      </c>
      <c r="Q2511" s="9" t="str">
        <f t="shared" si="328"/>
        <v>food</v>
      </c>
      <c r="R2511" s="10" t="str">
        <f t="shared" si="329"/>
        <v>restaurants</v>
      </c>
      <c r="S2511" s="8">
        <f t="shared" si="330"/>
        <v>42058.601261574069</v>
      </c>
      <c r="T2511" s="8">
        <f t="shared" si="327"/>
        <v>42114.559594907405</v>
      </c>
      <c r="U2511" s="7">
        <f t="shared" si="331"/>
        <v>55.958333333335759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326"/>
        <v>0.15</v>
      </c>
      <c r="P2512" s="7">
        <f>E2512/L2512</f>
        <v>37.5</v>
      </c>
      <c r="Q2512" s="9" t="str">
        <f t="shared" si="328"/>
        <v>food</v>
      </c>
      <c r="R2512" s="10" t="str">
        <f t="shared" si="329"/>
        <v>restaurants</v>
      </c>
      <c r="S2512" s="8">
        <f t="shared" si="330"/>
        <v>42078.789027777777</v>
      </c>
      <c r="T2512" s="8">
        <f t="shared" si="327"/>
        <v>42138.789027777777</v>
      </c>
      <c r="U2512" s="7">
        <f t="shared" si="331"/>
        <v>60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326"/>
        <v>0</v>
      </c>
      <c r="P2513" s="7">
        <f>IF(L2513&gt;0, E2513/L2513,0)</f>
        <v>0</v>
      </c>
      <c r="Q2513" s="9" t="str">
        <f t="shared" si="328"/>
        <v>food</v>
      </c>
      <c r="R2513" s="10" t="str">
        <f t="shared" si="329"/>
        <v>restaurants</v>
      </c>
      <c r="S2513" s="8">
        <f t="shared" si="330"/>
        <v>42371.238576388881</v>
      </c>
      <c r="T2513" s="8">
        <f t="shared" si="327"/>
        <v>42401.238576388881</v>
      </c>
      <c r="U2513" s="7">
        <f t="shared" si="331"/>
        <v>30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326"/>
        <v>0</v>
      </c>
      <c r="P2514" s="7">
        <f>IF(L2514&gt;0, E2514/L2514,0)</f>
        <v>0</v>
      </c>
      <c r="Q2514" s="9" t="str">
        <f t="shared" si="328"/>
        <v>food</v>
      </c>
      <c r="R2514" s="10" t="str">
        <f t="shared" si="329"/>
        <v>restaurants</v>
      </c>
      <c r="S2514" s="8">
        <f t="shared" si="330"/>
        <v>41971.668530092589</v>
      </c>
      <c r="T2514" s="8">
        <f t="shared" si="327"/>
        <v>41986.668530092589</v>
      </c>
      <c r="U2514" s="7">
        <f t="shared" si="331"/>
        <v>15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326"/>
        <v>0</v>
      </c>
      <c r="P2515" s="7">
        <f>IF(L2515&gt;0, E2515/L2515,0)</f>
        <v>0</v>
      </c>
      <c r="Q2515" s="9" t="str">
        <f t="shared" si="328"/>
        <v>food</v>
      </c>
      <c r="R2515" s="10" t="str">
        <f t="shared" si="329"/>
        <v>restaurants</v>
      </c>
      <c r="S2515" s="8">
        <f t="shared" si="330"/>
        <v>42731.798483796294</v>
      </c>
      <c r="T2515" s="8">
        <f t="shared" si="327"/>
        <v>42791.798483796294</v>
      </c>
      <c r="U2515" s="7">
        <f t="shared" si="331"/>
        <v>60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326"/>
        <v>1.75</v>
      </c>
      <c r="P2516" s="7">
        <f>E2516/L2516</f>
        <v>52.5</v>
      </c>
      <c r="Q2516" s="9" t="str">
        <f t="shared" si="328"/>
        <v>food</v>
      </c>
      <c r="R2516" s="10" t="str">
        <f t="shared" si="329"/>
        <v>restaurants</v>
      </c>
      <c r="S2516" s="8">
        <f t="shared" si="330"/>
        <v>41854.181446759256</v>
      </c>
      <c r="T2516" s="8">
        <f t="shared" si="327"/>
        <v>41871.181446759256</v>
      </c>
      <c r="U2516" s="7">
        <f t="shared" si="331"/>
        <v>17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326"/>
        <v>18.600000000000001</v>
      </c>
      <c r="P2517" s="7">
        <f>E2517/L2517</f>
        <v>77.5</v>
      </c>
      <c r="Q2517" s="9" t="str">
        <f t="shared" si="328"/>
        <v>food</v>
      </c>
      <c r="R2517" s="10" t="str">
        <f t="shared" si="329"/>
        <v>restaurants</v>
      </c>
      <c r="S2517" s="8">
        <f t="shared" si="330"/>
        <v>42027.63140046296</v>
      </c>
      <c r="T2517" s="8">
        <f t="shared" si="327"/>
        <v>42057.63140046296</v>
      </c>
      <c r="U2517" s="7">
        <f t="shared" si="331"/>
        <v>30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326"/>
        <v>0</v>
      </c>
      <c r="P2518" s="7">
        <f>IF(L2518&gt;0, E2518/L2518,0)</f>
        <v>0</v>
      </c>
      <c r="Q2518" s="9" t="str">
        <f t="shared" si="328"/>
        <v>food</v>
      </c>
      <c r="R2518" s="10" t="str">
        <f t="shared" si="329"/>
        <v>restaurants</v>
      </c>
      <c r="S2518" s="8">
        <f t="shared" si="330"/>
        <v>41942.445046296292</v>
      </c>
      <c r="T2518" s="8">
        <f t="shared" si="327"/>
        <v>41972.486712962964</v>
      </c>
      <c r="U2518" s="7">
        <f t="shared" si="331"/>
        <v>30.041666666671517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326"/>
        <v>9.8166666666666664</v>
      </c>
      <c r="P2519" s="7">
        <f>E2519/L2519</f>
        <v>53.545454545454547</v>
      </c>
      <c r="Q2519" s="9" t="str">
        <f t="shared" si="328"/>
        <v>food</v>
      </c>
      <c r="R2519" s="10" t="str">
        <f t="shared" si="329"/>
        <v>restaurants</v>
      </c>
      <c r="S2519" s="8">
        <f t="shared" si="330"/>
        <v>42052.594097222223</v>
      </c>
      <c r="T2519" s="8">
        <f t="shared" si="327"/>
        <v>42082.552430555552</v>
      </c>
      <c r="U2519" s="7">
        <f t="shared" si="331"/>
        <v>29.958333333328483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326"/>
        <v>0</v>
      </c>
      <c r="P2520" s="7">
        <f>IF(L2520&gt;0, E2520/L2520,0)</f>
        <v>0</v>
      </c>
      <c r="Q2520" s="9" t="str">
        <f t="shared" si="328"/>
        <v>food</v>
      </c>
      <c r="R2520" s="10" t="str">
        <f t="shared" si="329"/>
        <v>restaurants</v>
      </c>
      <c r="S2520" s="8">
        <f t="shared" si="330"/>
        <v>41926.472546296296</v>
      </c>
      <c r="T2520" s="8">
        <f t="shared" si="327"/>
        <v>41956.51421296296</v>
      </c>
      <c r="U2520" s="7">
        <f t="shared" si="331"/>
        <v>30.041666666664241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326"/>
        <v>4.3333333333333335E-2</v>
      </c>
      <c r="P2521" s="7">
        <f>E2521/L2521</f>
        <v>16.25</v>
      </c>
      <c r="Q2521" s="9" t="str">
        <f t="shared" si="328"/>
        <v>food</v>
      </c>
      <c r="R2521" s="10" t="str">
        <f t="shared" si="329"/>
        <v>restaurants</v>
      </c>
      <c r="S2521" s="8">
        <f t="shared" si="330"/>
        <v>41808.946805555555</v>
      </c>
      <c r="T2521" s="8">
        <f t="shared" si="327"/>
        <v>41838.946805555555</v>
      </c>
      <c r="U2521" s="7">
        <f t="shared" si="331"/>
        <v>30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326"/>
        <v>0</v>
      </c>
      <c r="P2522" s="7">
        <f>IF(L2522&gt;0, E2522/L2522,0)</f>
        <v>0</v>
      </c>
      <c r="Q2522" s="9" t="str">
        <f t="shared" si="328"/>
        <v>food</v>
      </c>
      <c r="R2522" s="10" t="str">
        <f t="shared" si="329"/>
        <v>restaurants</v>
      </c>
      <c r="S2522" s="8">
        <f t="shared" si="330"/>
        <v>42612.392187500001</v>
      </c>
      <c r="T2522" s="8">
        <f t="shared" si="327"/>
        <v>42658.597916666666</v>
      </c>
      <c r="U2522" s="7">
        <f t="shared" si="331"/>
        <v>46.205729166664241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326"/>
        <v>109.48792</v>
      </c>
      <c r="P2523" s="7">
        <f t="shared" ref="P2523:P2562" si="332">E2523/L2523</f>
        <v>103.68174242424243</v>
      </c>
      <c r="Q2523" s="9" t="str">
        <f t="shared" si="328"/>
        <v>music</v>
      </c>
      <c r="R2523" s="10" t="str">
        <f t="shared" si="329"/>
        <v>classical music</v>
      </c>
      <c r="S2523" s="8">
        <f t="shared" si="330"/>
        <v>42269.75950231481</v>
      </c>
      <c r="T2523" s="8">
        <f t="shared" si="327"/>
        <v>42290.75950231481</v>
      </c>
      <c r="U2523" s="7">
        <f t="shared" si="331"/>
        <v>21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326"/>
        <v>100</v>
      </c>
      <c r="P2524" s="7">
        <f t="shared" si="332"/>
        <v>185.18518518518519</v>
      </c>
      <c r="Q2524" s="9" t="str">
        <f t="shared" si="328"/>
        <v>music</v>
      </c>
      <c r="R2524" s="10" t="str">
        <f t="shared" si="329"/>
        <v>classical music</v>
      </c>
      <c r="S2524" s="8">
        <f t="shared" si="330"/>
        <v>42460.365277777775</v>
      </c>
      <c r="T2524" s="8">
        <f t="shared" si="327"/>
        <v>42482.411111111105</v>
      </c>
      <c r="U2524" s="7">
        <f t="shared" si="331"/>
        <v>22.045833333329938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326"/>
        <v>156.44444444444446</v>
      </c>
      <c r="P2525" s="7">
        <f t="shared" si="332"/>
        <v>54.153846153846153</v>
      </c>
      <c r="Q2525" s="9" t="str">
        <f t="shared" si="328"/>
        <v>music</v>
      </c>
      <c r="R2525" s="10" t="str">
        <f t="shared" si="329"/>
        <v>classical music</v>
      </c>
      <c r="S2525" s="8">
        <f t="shared" si="330"/>
        <v>41930.767268518517</v>
      </c>
      <c r="T2525" s="8">
        <f t="shared" si="327"/>
        <v>41960.808935185181</v>
      </c>
      <c r="U2525" s="7">
        <f t="shared" si="331"/>
        <v>30.041666666664241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326"/>
        <v>101.6</v>
      </c>
      <c r="P2526" s="7">
        <f t="shared" si="332"/>
        <v>177.2093023255814</v>
      </c>
      <c r="Q2526" s="9" t="str">
        <f t="shared" si="328"/>
        <v>music</v>
      </c>
      <c r="R2526" s="10" t="str">
        <f t="shared" si="329"/>
        <v>classical music</v>
      </c>
      <c r="S2526" s="8">
        <f t="shared" si="330"/>
        <v>41961.599039351851</v>
      </c>
      <c r="T2526" s="8">
        <f t="shared" si="327"/>
        <v>41993.979166666664</v>
      </c>
      <c r="U2526" s="7">
        <f t="shared" si="331"/>
        <v>32.380127314812853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326"/>
        <v>100.325</v>
      </c>
      <c r="P2527" s="7">
        <f t="shared" si="332"/>
        <v>100.325</v>
      </c>
      <c r="Q2527" s="9" t="str">
        <f t="shared" si="328"/>
        <v>music</v>
      </c>
      <c r="R2527" s="10" t="str">
        <f t="shared" si="329"/>
        <v>classical music</v>
      </c>
      <c r="S2527" s="8">
        <f t="shared" si="330"/>
        <v>41058.636238425919</v>
      </c>
      <c r="T2527" s="8">
        <f t="shared" si="327"/>
        <v>41088.636238425919</v>
      </c>
      <c r="U2527" s="7">
        <f t="shared" si="331"/>
        <v>30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326"/>
        <v>112.95</v>
      </c>
      <c r="P2528" s="7">
        <f t="shared" si="332"/>
        <v>136.90909090909091</v>
      </c>
      <c r="Q2528" s="9" t="str">
        <f t="shared" si="328"/>
        <v>music</v>
      </c>
      <c r="R2528" s="10" t="str">
        <f t="shared" si="329"/>
        <v>classical music</v>
      </c>
      <c r="S2528" s="8">
        <f t="shared" si="330"/>
        <v>41952.882800925923</v>
      </c>
      <c r="T2528" s="8">
        <f t="shared" si="327"/>
        <v>41980.999305555553</v>
      </c>
      <c r="U2528" s="7">
        <f t="shared" si="331"/>
        <v>28.116504629630072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326"/>
        <v>102.125</v>
      </c>
      <c r="P2529" s="7">
        <f t="shared" si="332"/>
        <v>57.535211267605632</v>
      </c>
      <c r="Q2529" s="9" t="str">
        <f t="shared" si="328"/>
        <v>music</v>
      </c>
      <c r="R2529" s="10" t="str">
        <f t="shared" si="329"/>
        <v>classical music</v>
      </c>
      <c r="S2529" s="8">
        <f t="shared" si="330"/>
        <v>41546.542719907404</v>
      </c>
      <c r="T2529" s="8">
        <f t="shared" si="327"/>
        <v>41564.957638888889</v>
      </c>
      <c r="U2529" s="7">
        <f t="shared" si="331"/>
        <v>18.414918981485243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326"/>
        <v>107.24975000000001</v>
      </c>
      <c r="P2530" s="7">
        <f t="shared" si="332"/>
        <v>52.962839506172834</v>
      </c>
      <c r="Q2530" s="9" t="str">
        <f t="shared" si="328"/>
        <v>music</v>
      </c>
      <c r="R2530" s="10" t="str">
        <f t="shared" si="329"/>
        <v>classical music</v>
      </c>
      <c r="S2530" s="8">
        <f t="shared" si="330"/>
        <v>42217.626192129632</v>
      </c>
      <c r="T2530" s="8">
        <f t="shared" si="327"/>
        <v>42236.249999999993</v>
      </c>
      <c r="U2530" s="7">
        <f t="shared" si="331"/>
        <v>18.623807870360906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326"/>
        <v>104.28333333333333</v>
      </c>
      <c r="P2531" s="7">
        <f t="shared" si="332"/>
        <v>82.328947368421055</v>
      </c>
      <c r="Q2531" s="9" t="str">
        <f t="shared" si="328"/>
        <v>music</v>
      </c>
      <c r="R2531" s="10" t="str">
        <f t="shared" si="329"/>
        <v>classical music</v>
      </c>
      <c r="S2531" s="8">
        <f t="shared" si="330"/>
        <v>40947.872395833328</v>
      </c>
      <c r="T2531" s="8">
        <f t="shared" si="327"/>
        <v>40992.830729166664</v>
      </c>
      <c r="U2531" s="7">
        <f t="shared" si="331"/>
        <v>44.958333333335759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326"/>
        <v>100</v>
      </c>
      <c r="P2532" s="7">
        <f t="shared" si="332"/>
        <v>135.41666666666666</v>
      </c>
      <c r="Q2532" s="9" t="str">
        <f t="shared" si="328"/>
        <v>music</v>
      </c>
      <c r="R2532" s="10" t="str">
        <f t="shared" si="329"/>
        <v>classical music</v>
      </c>
      <c r="S2532" s="8">
        <f t="shared" si="330"/>
        <v>42081.656307870369</v>
      </c>
      <c r="T2532" s="8">
        <f t="shared" si="327"/>
        <v>42113.993055555555</v>
      </c>
      <c r="U2532" s="7">
        <f t="shared" si="331"/>
        <v>32.336747685185401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326"/>
        <v>100.4</v>
      </c>
      <c r="P2533" s="7">
        <f t="shared" si="332"/>
        <v>74.06557377049181</v>
      </c>
      <c r="Q2533" s="9" t="str">
        <f t="shared" si="328"/>
        <v>music</v>
      </c>
      <c r="R2533" s="10" t="str">
        <f t="shared" si="329"/>
        <v>classical music</v>
      </c>
      <c r="S2533" s="8">
        <f t="shared" si="330"/>
        <v>42208.471689814811</v>
      </c>
      <c r="T2533" s="8">
        <f t="shared" si="327"/>
        <v>42230.957638888889</v>
      </c>
      <c r="U2533" s="7">
        <f t="shared" si="331"/>
        <v>22.485949074078235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326"/>
        <v>126.125</v>
      </c>
      <c r="P2534" s="7">
        <f t="shared" si="332"/>
        <v>84.083333333333329</v>
      </c>
      <c r="Q2534" s="9" t="str">
        <f t="shared" si="328"/>
        <v>music</v>
      </c>
      <c r="R2534" s="10" t="str">
        <f t="shared" si="329"/>
        <v>classical music</v>
      </c>
      <c r="S2534" s="8">
        <f t="shared" si="330"/>
        <v>41107.640810185185</v>
      </c>
      <c r="T2534" s="8">
        <f t="shared" si="327"/>
        <v>41137.640810185185</v>
      </c>
      <c r="U2534" s="7">
        <f t="shared" si="331"/>
        <v>30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326"/>
        <v>110.66666666666667</v>
      </c>
      <c r="P2535" s="7">
        <f t="shared" si="332"/>
        <v>61.029411764705884</v>
      </c>
      <c r="Q2535" s="9" t="str">
        <f t="shared" si="328"/>
        <v>music</v>
      </c>
      <c r="R2535" s="10" t="str">
        <f t="shared" si="329"/>
        <v>classical music</v>
      </c>
      <c r="S2535" s="8">
        <f t="shared" si="330"/>
        <v>41304.542951388888</v>
      </c>
      <c r="T2535" s="8">
        <f t="shared" si="327"/>
        <v>41334.542453703703</v>
      </c>
      <c r="U2535" s="7">
        <f t="shared" si="331"/>
        <v>29.99950231481489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326"/>
        <v>105</v>
      </c>
      <c r="P2536" s="7">
        <f t="shared" si="332"/>
        <v>150</v>
      </c>
      <c r="Q2536" s="9" t="str">
        <f t="shared" si="328"/>
        <v>music</v>
      </c>
      <c r="R2536" s="10" t="str">
        <f t="shared" si="329"/>
        <v>classical music</v>
      </c>
      <c r="S2536" s="8">
        <f t="shared" si="330"/>
        <v>40127.492037037031</v>
      </c>
      <c r="T2536" s="8">
        <f t="shared" si="327"/>
        <v>40179.041666666664</v>
      </c>
      <c r="U2536" s="7">
        <f t="shared" si="331"/>
        <v>51.549629629633273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326"/>
        <v>103.77500000000001</v>
      </c>
      <c r="P2537" s="7">
        <f t="shared" si="332"/>
        <v>266.08974358974359</v>
      </c>
      <c r="Q2537" s="9" t="str">
        <f t="shared" si="328"/>
        <v>music</v>
      </c>
      <c r="R2537" s="10" t="str">
        <f t="shared" si="329"/>
        <v>classical music</v>
      </c>
      <c r="S2537" s="8">
        <f t="shared" si="330"/>
        <v>41943.582696759258</v>
      </c>
      <c r="T2537" s="8">
        <f t="shared" si="327"/>
        <v>41974.624363425923</v>
      </c>
      <c r="U2537" s="7">
        <f t="shared" si="331"/>
        <v>31.041666666664241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326"/>
        <v>116</v>
      </c>
      <c r="P2538" s="7">
        <f t="shared" si="332"/>
        <v>7.25</v>
      </c>
      <c r="Q2538" s="9" t="str">
        <f t="shared" si="328"/>
        <v>music</v>
      </c>
      <c r="R2538" s="10" t="str">
        <f t="shared" si="329"/>
        <v>classical music</v>
      </c>
      <c r="S2538" s="8">
        <f t="shared" si="330"/>
        <v>41463.89775462963</v>
      </c>
      <c r="T2538" s="8">
        <f t="shared" si="327"/>
        <v>41484.89775462963</v>
      </c>
      <c r="U2538" s="7">
        <f t="shared" si="331"/>
        <v>21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326"/>
        <v>110</v>
      </c>
      <c r="P2539" s="7">
        <f t="shared" si="332"/>
        <v>100</v>
      </c>
      <c r="Q2539" s="9" t="str">
        <f t="shared" si="328"/>
        <v>music</v>
      </c>
      <c r="R2539" s="10" t="str">
        <f t="shared" si="329"/>
        <v>classical music</v>
      </c>
      <c r="S2539" s="8">
        <f t="shared" si="330"/>
        <v>40696.440451388888</v>
      </c>
      <c r="T2539" s="8">
        <f t="shared" si="327"/>
        <v>40756.440451388888</v>
      </c>
      <c r="U2539" s="7">
        <f t="shared" si="331"/>
        <v>60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326"/>
        <v>113.01761111111109</v>
      </c>
      <c r="P2540" s="7">
        <f t="shared" si="332"/>
        <v>109.96308108108107</v>
      </c>
      <c r="Q2540" s="9" t="str">
        <f t="shared" si="328"/>
        <v>music</v>
      </c>
      <c r="R2540" s="10" t="str">
        <f t="shared" si="329"/>
        <v>classical music</v>
      </c>
      <c r="S2540" s="8">
        <f t="shared" si="330"/>
        <v>41298.301631944443</v>
      </c>
      <c r="T2540" s="8">
        <f t="shared" si="327"/>
        <v>41328.999305555553</v>
      </c>
      <c r="U2540" s="7">
        <f t="shared" si="331"/>
        <v>30.697673611110076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326"/>
        <v>100.25</v>
      </c>
      <c r="P2541" s="7">
        <f t="shared" si="332"/>
        <v>169.91525423728814</v>
      </c>
      <c r="Q2541" s="9" t="str">
        <f t="shared" si="328"/>
        <v>music</v>
      </c>
      <c r="R2541" s="10" t="str">
        <f t="shared" si="329"/>
        <v>classical music</v>
      </c>
      <c r="S2541" s="8">
        <f t="shared" si="330"/>
        <v>41977.693888888891</v>
      </c>
      <c r="T2541" s="8">
        <f t="shared" si="327"/>
        <v>42037.693888888891</v>
      </c>
      <c r="U2541" s="7">
        <f t="shared" si="331"/>
        <v>60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326"/>
        <v>103.4</v>
      </c>
      <c r="P2542" s="7">
        <f t="shared" si="332"/>
        <v>95.740740740740748</v>
      </c>
      <c r="Q2542" s="9" t="str">
        <f t="shared" si="328"/>
        <v>music</v>
      </c>
      <c r="R2542" s="10" t="str">
        <f t="shared" si="329"/>
        <v>classical music</v>
      </c>
      <c r="S2542" s="8">
        <f t="shared" si="330"/>
        <v>40785.466678240737</v>
      </c>
      <c r="T2542" s="8">
        <f t="shared" si="327"/>
        <v>40845.466678240737</v>
      </c>
      <c r="U2542" s="7">
        <f t="shared" si="331"/>
        <v>60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326"/>
        <v>107.02857142857142</v>
      </c>
      <c r="P2543" s="7">
        <f t="shared" si="332"/>
        <v>59.460317460317462</v>
      </c>
      <c r="Q2543" s="9" t="str">
        <f t="shared" si="328"/>
        <v>music</v>
      </c>
      <c r="R2543" s="10" t="str">
        <f t="shared" si="329"/>
        <v>classical music</v>
      </c>
      <c r="S2543" s="8">
        <f t="shared" si="330"/>
        <v>41483.240949074076</v>
      </c>
      <c r="T2543" s="8">
        <f t="shared" si="327"/>
        <v>41543.240949074076</v>
      </c>
      <c r="U2543" s="7">
        <f t="shared" si="331"/>
        <v>60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326"/>
        <v>103.57142857142857</v>
      </c>
      <c r="P2544" s="7">
        <f t="shared" si="332"/>
        <v>55.769230769230766</v>
      </c>
      <c r="Q2544" s="9" t="str">
        <f t="shared" si="328"/>
        <v>music</v>
      </c>
      <c r="R2544" s="10" t="str">
        <f t="shared" si="329"/>
        <v>classical music</v>
      </c>
      <c r="S2544" s="8">
        <f t="shared" si="330"/>
        <v>41509.218252314815</v>
      </c>
      <c r="T2544" s="8">
        <f t="shared" si="327"/>
        <v>41547.957638888889</v>
      </c>
      <c r="U2544" s="7">
        <f t="shared" si="331"/>
        <v>38.73938657407416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326"/>
        <v>156.4</v>
      </c>
      <c r="P2545" s="7">
        <f t="shared" si="332"/>
        <v>30.076923076923077</v>
      </c>
      <c r="Q2545" s="9" t="str">
        <f t="shared" si="328"/>
        <v>music</v>
      </c>
      <c r="R2545" s="10" t="str">
        <f t="shared" si="329"/>
        <v>classical music</v>
      </c>
      <c r="S2545" s="8">
        <f t="shared" si="330"/>
        <v>40513.899282407401</v>
      </c>
      <c r="T2545" s="8">
        <f t="shared" si="327"/>
        <v>40544.916666666664</v>
      </c>
      <c r="U2545" s="7">
        <f t="shared" si="331"/>
        <v>31.017384259263054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326"/>
        <v>100.82</v>
      </c>
      <c r="P2546" s="7">
        <f t="shared" si="332"/>
        <v>88.438596491228068</v>
      </c>
      <c r="Q2546" s="9" t="str">
        <f t="shared" si="328"/>
        <v>music</v>
      </c>
      <c r="R2546" s="10" t="str">
        <f t="shared" si="329"/>
        <v>classical music</v>
      </c>
      <c r="S2546" s="8">
        <f t="shared" si="330"/>
        <v>41068.3121412037</v>
      </c>
      <c r="T2546" s="8">
        <f t="shared" si="327"/>
        <v>41098.3121412037</v>
      </c>
      <c r="U2546" s="7">
        <f t="shared" si="331"/>
        <v>30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326"/>
        <v>195.3</v>
      </c>
      <c r="P2547" s="7">
        <f t="shared" si="332"/>
        <v>64.032786885245898</v>
      </c>
      <c r="Q2547" s="9" t="str">
        <f t="shared" si="328"/>
        <v>music</v>
      </c>
      <c r="R2547" s="10" t="str">
        <f t="shared" si="329"/>
        <v>classical music</v>
      </c>
      <c r="S2547" s="8">
        <f t="shared" si="330"/>
        <v>42026.929837962962</v>
      </c>
      <c r="T2547" s="8">
        <f t="shared" si="327"/>
        <v>42061.812499999993</v>
      </c>
      <c r="U2547" s="7">
        <f t="shared" si="331"/>
        <v>34.882662037030968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326"/>
        <v>111.71428571428571</v>
      </c>
      <c r="P2548" s="7">
        <f t="shared" si="332"/>
        <v>60.153846153846153</v>
      </c>
      <c r="Q2548" s="9" t="str">
        <f t="shared" si="328"/>
        <v>music</v>
      </c>
      <c r="R2548" s="10" t="str">
        <f t="shared" si="329"/>
        <v>classical music</v>
      </c>
      <c r="S2548" s="8">
        <f t="shared" si="330"/>
        <v>41524.650219907409</v>
      </c>
      <c r="T2548" s="8">
        <f t="shared" si="327"/>
        <v>41552</v>
      </c>
      <c r="U2548" s="7">
        <f t="shared" si="331"/>
        <v>27.349780092590663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326"/>
        <v>119.85454545454546</v>
      </c>
      <c r="P2549" s="7">
        <f t="shared" si="332"/>
        <v>49.194029850746269</v>
      </c>
      <c r="Q2549" s="9" t="str">
        <f t="shared" si="328"/>
        <v>music</v>
      </c>
      <c r="R2549" s="10" t="str">
        <f t="shared" si="329"/>
        <v>classical music</v>
      </c>
      <c r="S2549" s="8">
        <f t="shared" si="330"/>
        <v>40973.564849537033</v>
      </c>
      <c r="T2549" s="8">
        <f t="shared" si="327"/>
        <v>41003.523182870369</v>
      </c>
      <c r="U2549" s="7">
        <f t="shared" si="331"/>
        <v>29.958333333335759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326"/>
        <v>101.85</v>
      </c>
      <c r="P2550" s="7">
        <f t="shared" si="332"/>
        <v>165.16216216216216</v>
      </c>
      <c r="Q2550" s="9" t="str">
        <f t="shared" si="328"/>
        <v>music</v>
      </c>
      <c r="R2550" s="10" t="str">
        <f t="shared" si="329"/>
        <v>classical music</v>
      </c>
      <c r="S2550" s="8">
        <f t="shared" si="330"/>
        <v>42618.417094907403</v>
      </c>
      <c r="T2550" s="8">
        <f t="shared" si="327"/>
        <v>42642.977083333331</v>
      </c>
      <c r="U2550" s="7">
        <f t="shared" si="331"/>
        <v>24.559988425928168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326"/>
        <v>102.80254777070064</v>
      </c>
      <c r="P2551" s="7">
        <f t="shared" si="332"/>
        <v>43.621621621621621</v>
      </c>
      <c r="Q2551" s="9" t="str">
        <f t="shared" si="328"/>
        <v>music</v>
      </c>
      <c r="R2551" s="10" t="str">
        <f t="shared" si="329"/>
        <v>classical music</v>
      </c>
      <c r="S2551" s="8">
        <f t="shared" si="330"/>
        <v>41390.549421296295</v>
      </c>
      <c r="T2551" s="8">
        <f t="shared" si="327"/>
        <v>41425.5</v>
      </c>
      <c r="U2551" s="7">
        <f t="shared" si="331"/>
        <v>34.950578703705105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326"/>
        <v>100.84615384615384</v>
      </c>
      <c r="P2552" s="7">
        <f t="shared" si="332"/>
        <v>43.7</v>
      </c>
      <c r="Q2552" s="9" t="str">
        <f t="shared" si="328"/>
        <v>music</v>
      </c>
      <c r="R2552" s="10" t="str">
        <f t="shared" si="329"/>
        <v>classical music</v>
      </c>
      <c r="S2552" s="8">
        <f t="shared" si="330"/>
        <v>42228.425995370366</v>
      </c>
      <c r="T2552" s="8">
        <f t="shared" si="327"/>
        <v>42284.957638888889</v>
      </c>
      <c r="U2552" s="7">
        <f t="shared" si="331"/>
        <v>56.531643518523197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326"/>
        <v>102.73469387755102</v>
      </c>
      <c r="P2553" s="7">
        <f t="shared" si="332"/>
        <v>67.419642857142861</v>
      </c>
      <c r="Q2553" s="9" t="str">
        <f t="shared" si="328"/>
        <v>music</v>
      </c>
      <c r="R2553" s="10" t="str">
        <f t="shared" si="329"/>
        <v>classical music</v>
      </c>
      <c r="S2553" s="8">
        <f t="shared" si="330"/>
        <v>40961.043807870366</v>
      </c>
      <c r="T2553" s="8">
        <f t="shared" si="327"/>
        <v>40989.658333333333</v>
      </c>
      <c r="U2553" s="7">
        <f t="shared" si="331"/>
        <v>28.614525462966412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326"/>
        <v>106.5</v>
      </c>
      <c r="P2554" s="7">
        <f t="shared" si="332"/>
        <v>177.5</v>
      </c>
      <c r="Q2554" s="9" t="str">
        <f t="shared" si="328"/>
        <v>music</v>
      </c>
      <c r="R2554" s="10" t="str">
        <f t="shared" si="329"/>
        <v>classical music</v>
      </c>
      <c r="S2554" s="8">
        <f t="shared" si="330"/>
        <v>42769.601631944439</v>
      </c>
      <c r="T2554" s="8">
        <f t="shared" si="327"/>
        <v>42799.601631944439</v>
      </c>
      <c r="U2554" s="7">
        <f t="shared" si="331"/>
        <v>30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326"/>
        <v>155.53333333333333</v>
      </c>
      <c r="P2555" s="7">
        <f t="shared" si="332"/>
        <v>38.883333333333333</v>
      </c>
      <c r="Q2555" s="9" t="str">
        <f t="shared" si="328"/>
        <v>music</v>
      </c>
      <c r="R2555" s="10" t="str">
        <f t="shared" si="329"/>
        <v>classical music</v>
      </c>
      <c r="S2555" s="8">
        <f t="shared" si="330"/>
        <v>41112.990821759253</v>
      </c>
      <c r="T2555" s="8">
        <f t="shared" si="327"/>
        <v>41172.990821759253</v>
      </c>
      <c r="U2555" s="7">
        <f t="shared" si="331"/>
        <v>60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326"/>
        <v>122.8</v>
      </c>
      <c r="P2556" s="7">
        <f t="shared" si="332"/>
        <v>54.985074626865675</v>
      </c>
      <c r="Q2556" s="9" t="str">
        <f t="shared" si="328"/>
        <v>music</v>
      </c>
      <c r="R2556" s="10" t="str">
        <f t="shared" si="329"/>
        <v>classical music</v>
      </c>
      <c r="S2556" s="8">
        <f t="shared" si="330"/>
        <v>42124.869942129626</v>
      </c>
      <c r="T2556" s="8">
        <f t="shared" si="327"/>
        <v>42155.957638888889</v>
      </c>
      <c r="U2556" s="7">
        <f t="shared" si="331"/>
        <v>31.087696759263054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326"/>
        <v>107.35</v>
      </c>
      <c r="P2557" s="7">
        <f t="shared" si="332"/>
        <v>61.342857142857142</v>
      </c>
      <c r="Q2557" s="9" t="str">
        <f t="shared" si="328"/>
        <v>music</v>
      </c>
      <c r="R2557" s="10" t="str">
        <f t="shared" si="329"/>
        <v>classical music</v>
      </c>
      <c r="S2557" s="8">
        <f t="shared" si="330"/>
        <v>41026.44667824074</v>
      </c>
      <c r="T2557" s="8">
        <f t="shared" si="327"/>
        <v>41057.44667824074</v>
      </c>
      <c r="U2557" s="7">
        <f t="shared" si="331"/>
        <v>31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326"/>
        <v>105.50335570469798</v>
      </c>
      <c r="P2558" s="7">
        <f t="shared" si="332"/>
        <v>23.117647058823529</v>
      </c>
      <c r="Q2558" s="9" t="str">
        <f t="shared" si="328"/>
        <v>music</v>
      </c>
      <c r="R2558" s="10" t="str">
        <f t="shared" si="329"/>
        <v>classical music</v>
      </c>
      <c r="S2558" s="8">
        <f t="shared" si="330"/>
        <v>41222.783067129625</v>
      </c>
      <c r="T2558" s="8">
        <f t="shared" si="327"/>
        <v>41267.783067129625</v>
      </c>
      <c r="U2558" s="7">
        <f t="shared" si="331"/>
        <v>45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326"/>
        <v>118.44444444444444</v>
      </c>
      <c r="P2559" s="7">
        <f t="shared" si="332"/>
        <v>29.611111111111111</v>
      </c>
      <c r="Q2559" s="9" t="str">
        <f t="shared" si="328"/>
        <v>music</v>
      </c>
      <c r="R2559" s="10" t="str">
        <f t="shared" si="329"/>
        <v>classical music</v>
      </c>
      <c r="S2559" s="8">
        <f t="shared" si="330"/>
        <v>41744.536874999998</v>
      </c>
      <c r="T2559" s="8">
        <f t="shared" si="327"/>
        <v>41774.536874999998</v>
      </c>
      <c r="U2559" s="7">
        <f t="shared" si="331"/>
        <v>30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326"/>
        <v>108.88</v>
      </c>
      <c r="P2560" s="7">
        <f t="shared" si="332"/>
        <v>75.611111111111114</v>
      </c>
      <c r="Q2560" s="9" t="str">
        <f t="shared" si="328"/>
        <v>music</v>
      </c>
      <c r="R2560" s="10" t="str">
        <f t="shared" si="329"/>
        <v>classical music</v>
      </c>
      <c r="S2560" s="8">
        <f t="shared" si="330"/>
        <v>42093.651689814811</v>
      </c>
      <c r="T2560" s="8">
        <f t="shared" si="327"/>
        <v>42125.374305555553</v>
      </c>
      <c r="U2560" s="7">
        <f t="shared" si="331"/>
        <v>31.722615740742185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326"/>
        <v>111.25</v>
      </c>
      <c r="P2561" s="7">
        <f t="shared" si="332"/>
        <v>35.6</v>
      </c>
      <c r="Q2561" s="9" t="str">
        <f t="shared" si="328"/>
        <v>music</v>
      </c>
      <c r="R2561" s="10" t="str">
        <f t="shared" si="329"/>
        <v>classical music</v>
      </c>
      <c r="S2561" s="8">
        <f t="shared" si="330"/>
        <v>40829.665324074071</v>
      </c>
      <c r="T2561" s="8">
        <f t="shared" si="327"/>
        <v>40862.609027777777</v>
      </c>
      <c r="U2561" s="7">
        <f t="shared" si="331"/>
        <v>32.943703703705978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333">E2562*100/D2562</f>
        <v>100.1</v>
      </c>
      <c r="P2562" s="7">
        <f t="shared" si="332"/>
        <v>143</v>
      </c>
      <c r="Q2562" s="9" t="str">
        <f t="shared" si="328"/>
        <v>music</v>
      </c>
      <c r="R2562" s="10" t="str">
        <f t="shared" si="329"/>
        <v>classical music</v>
      </c>
      <c r="S2562" s="8">
        <f t="shared" si="330"/>
        <v>42039.742754629631</v>
      </c>
      <c r="T2562" s="8">
        <f t="shared" ref="T2562:T2625" si="334">(I2562/86400)+25569+(-5/24)</f>
        <v>42069.742754629631</v>
      </c>
      <c r="U2562" s="7">
        <f t="shared" si="331"/>
        <v>30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333"/>
        <v>0</v>
      </c>
      <c r="P2563" s="7">
        <f>IF(L2563&gt;0, E2563/L2563,0)</f>
        <v>0</v>
      </c>
      <c r="Q2563" s="9" t="str">
        <f t="shared" ref="Q2563:Q2626" si="335">LEFT(N2563, SEARCH("/",N2563,1)-1)</f>
        <v>food</v>
      </c>
      <c r="R2563" s="10" t="str">
        <f t="shared" ref="R2563:R2626" si="336">RIGHT(N2563,LEN(N2563)-FIND("/",N2563))</f>
        <v>food trucks</v>
      </c>
      <c r="S2563" s="8">
        <f t="shared" ref="S2563:S2626" si="337">(J2563/86400)+25569+(-5/24)</f>
        <v>42260.320474537039</v>
      </c>
      <c r="T2563" s="8">
        <f t="shared" si="334"/>
        <v>42290.320474537039</v>
      </c>
      <c r="U2563" s="7">
        <f t="shared" ref="U2563:U2626" si="338">T2563-S2563</f>
        <v>30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333"/>
        <v>0.75</v>
      </c>
      <c r="P2564" s="7">
        <f>E2564/L2564</f>
        <v>25</v>
      </c>
      <c r="Q2564" s="9" t="str">
        <f t="shared" si="335"/>
        <v>food</v>
      </c>
      <c r="R2564" s="10" t="str">
        <f t="shared" si="336"/>
        <v>food trucks</v>
      </c>
      <c r="S2564" s="8">
        <f t="shared" si="337"/>
        <v>42594.316423611112</v>
      </c>
      <c r="T2564" s="8">
        <f t="shared" si="334"/>
        <v>42654.316423611112</v>
      </c>
      <c r="U2564" s="7">
        <f t="shared" si="338"/>
        <v>60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333"/>
        <v>0</v>
      </c>
      <c r="P2565" s="7">
        <f>IF(L2565&gt;0, E2565/L2565,0)</f>
        <v>0</v>
      </c>
      <c r="Q2565" s="9" t="str">
        <f t="shared" si="335"/>
        <v>food</v>
      </c>
      <c r="R2565" s="10" t="str">
        <f t="shared" si="336"/>
        <v>food trucks</v>
      </c>
      <c r="S2565" s="8">
        <f t="shared" si="337"/>
        <v>42154.931145833332</v>
      </c>
      <c r="T2565" s="8">
        <f t="shared" si="334"/>
        <v>42214.931145833332</v>
      </c>
      <c r="U2565" s="7">
        <f t="shared" si="338"/>
        <v>60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333"/>
        <v>0</v>
      </c>
      <c r="P2566" s="7">
        <f>IF(L2566&gt;0, E2566/L2566,0)</f>
        <v>0</v>
      </c>
      <c r="Q2566" s="9" t="str">
        <f t="shared" si="335"/>
        <v>food</v>
      </c>
      <c r="R2566" s="10" t="str">
        <f t="shared" si="336"/>
        <v>food trucks</v>
      </c>
      <c r="S2566" s="8">
        <f t="shared" si="337"/>
        <v>41821.83216435185</v>
      </c>
      <c r="T2566" s="8">
        <f t="shared" si="334"/>
        <v>41851.83216435185</v>
      </c>
      <c r="U2566" s="7">
        <f t="shared" si="338"/>
        <v>30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333"/>
        <v>1</v>
      </c>
      <c r="P2567" s="7">
        <f>E2567/L2567</f>
        <v>100</v>
      </c>
      <c r="Q2567" s="9" t="str">
        <f t="shared" si="335"/>
        <v>food</v>
      </c>
      <c r="R2567" s="10" t="str">
        <f t="shared" si="336"/>
        <v>food trucks</v>
      </c>
      <c r="S2567" s="8">
        <f t="shared" si="337"/>
        <v>42440.442002314812</v>
      </c>
      <c r="T2567" s="8">
        <f t="shared" si="334"/>
        <v>42499.659722222219</v>
      </c>
      <c r="U2567" s="7">
        <f t="shared" si="338"/>
        <v>59.217719907406718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333"/>
        <v>0</v>
      </c>
      <c r="P2568" s="7">
        <f>IF(L2568&gt;0, E2568/L2568,0)</f>
        <v>0</v>
      </c>
      <c r="Q2568" s="9" t="str">
        <f t="shared" si="335"/>
        <v>food</v>
      </c>
      <c r="R2568" s="10" t="str">
        <f t="shared" si="336"/>
        <v>food trucks</v>
      </c>
      <c r="S2568" s="8">
        <f t="shared" si="337"/>
        <v>41842.772546296292</v>
      </c>
      <c r="T2568" s="8">
        <f t="shared" si="334"/>
        <v>41872.772546296292</v>
      </c>
      <c r="U2568" s="7">
        <f t="shared" si="338"/>
        <v>30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333"/>
        <v>0.26666666666666666</v>
      </c>
      <c r="P2569" s="7">
        <f>E2569/L2569</f>
        <v>60</v>
      </c>
      <c r="Q2569" s="9" t="str">
        <f t="shared" si="335"/>
        <v>food</v>
      </c>
      <c r="R2569" s="10" t="str">
        <f t="shared" si="336"/>
        <v>food trucks</v>
      </c>
      <c r="S2569" s="8">
        <f t="shared" si="337"/>
        <v>42087.670578703699</v>
      </c>
      <c r="T2569" s="8">
        <f t="shared" si="334"/>
        <v>42117.670578703699</v>
      </c>
      <c r="U2569" s="7">
        <f t="shared" si="338"/>
        <v>30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333"/>
        <v>0.5</v>
      </c>
      <c r="P2570" s="7">
        <f>E2570/L2570</f>
        <v>50</v>
      </c>
      <c r="Q2570" s="9" t="str">
        <f t="shared" si="335"/>
        <v>food</v>
      </c>
      <c r="R2570" s="10" t="str">
        <f t="shared" si="336"/>
        <v>food trucks</v>
      </c>
      <c r="S2570" s="8">
        <f t="shared" si="337"/>
        <v>42584.45826388889</v>
      </c>
      <c r="T2570" s="8">
        <f t="shared" si="334"/>
        <v>42614.45826388889</v>
      </c>
      <c r="U2570" s="7">
        <f t="shared" si="338"/>
        <v>30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333"/>
        <v>2.2307692307692308</v>
      </c>
      <c r="P2571" s="7">
        <f>E2571/L2571</f>
        <v>72.5</v>
      </c>
      <c r="Q2571" s="9" t="str">
        <f t="shared" si="335"/>
        <v>food</v>
      </c>
      <c r="R2571" s="10" t="str">
        <f t="shared" si="336"/>
        <v>food trucks</v>
      </c>
      <c r="S2571" s="8">
        <f t="shared" si="337"/>
        <v>42233.897129629629</v>
      </c>
      <c r="T2571" s="8">
        <f t="shared" si="334"/>
        <v>42263.897129629629</v>
      </c>
      <c r="U2571" s="7">
        <f t="shared" si="338"/>
        <v>30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333"/>
        <v>0.84285714285714286</v>
      </c>
      <c r="P2572" s="7">
        <f>E2572/L2572</f>
        <v>29.5</v>
      </c>
      <c r="Q2572" s="9" t="str">
        <f t="shared" si="335"/>
        <v>food</v>
      </c>
      <c r="R2572" s="10" t="str">
        <f t="shared" si="336"/>
        <v>food trucks</v>
      </c>
      <c r="S2572" s="8">
        <f t="shared" si="337"/>
        <v>42744.694849537038</v>
      </c>
      <c r="T2572" s="8">
        <f t="shared" si="334"/>
        <v>42774.694849537038</v>
      </c>
      <c r="U2572" s="7">
        <f t="shared" si="338"/>
        <v>30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333"/>
        <v>0.25</v>
      </c>
      <c r="P2573" s="7">
        <f>E2573/L2573</f>
        <v>62.5</v>
      </c>
      <c r="Q2573" s="9" t="str">
        <f t="shared" si="335"/>
        <v>food</v>
      </c>
      <c r="R2573" s="10" t="str">
        <f t="shared" si="336"/>
        <v>food trucks</v>
      </c>
      <c r="S2573" s="8">
        <f t="shared" si="337"/>
        <v>42449.133344907408</v>
      </c>
      <c r="T2573" s="8">
        <f t="shared" si="334"/>
        <v>42509.133344907408</v>
      </c>
      <c r="U2573" s="7">
        <f t="shared" si="338"/>
        <v>60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333"/>
        <v>0</v>
      </c>
      <c r="P2574" s="7">
        <f t="shared" ref="P2574:P2580" si="339">IF(L2574&gt;0, E2574/L2574,0)</f>
        <v>0</v>
      </c>
      <c r="Q2574" s="9" t="str">
        <f t="shared" si="335"/>
        <v>food</v>
      </c>
      <c r="R2574" s="10" t="str">
        <f t="shared" si="336"/>
        <v>food trucks</v>
      </c>
      <c r="S2574" s="8">
        <f t="shared" si="337"/>
        <v>42076.911076388882</v>
      </c>
      <c r="T2574" s="8">
        <f t="shared" si="334"/>
        <v>42106.911076388882</v>
      </c>
      <c r="U2574" s="7">
        <f t="shared" si="338"/>
        <v>30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333"/>
        <v>0</v>
      </c>
      <c r="P2575" s="7">
        <f t="shared" si="339"/>
        <v>0</v>
      </c>
      <c r="Q2575" s="9" t="str">
        <f t="shared" si="335"/>
        <v>food</v>
      </c>
      <c r="R2575" s="10" t="str">
        <f t="shared" si="336"/>
        <v>food trucks</v>
      </c>
      <c r="S2575" s="8">
        <f t="shared" si="337"/>
        <v>41829.383668981478</v>
      </c>
      <c r="T2575" s="8">
        <f t="shared" si="334"/>
        <v>41874.383668981478</v>
      </c>
      <c r="U2575" s="7">
        <f t="shared" si="338"/>
        <v>45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333"/>
        <v>0</v>
      </c>
      <c r="P2576" s="7">
        <f t="shared" si="339"/>
        <v>0</v>
      </c>
      <c r="Q2576" s="9" t="str">
        <f t="shared" si="335"/>
        <v>food</v>
      </c>
      <c r="R2576" s="10" t="str">
        <f t="shared" si="336"/>
        <v>food trucks</v>
      </c>
      <c r="S2576" s="8">
        <f t="shared" si="337"/>
        <v>42487.617418981477</v>
      </c>
      <c r="T2576" s="8">
        <f t="shared" si="334"/>
        <v>42508.617418981477</v>
      </c>
      <c r="U2576" s="7">
        <f t="shared" si="338"/>
        <v>21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333"/>
        <v>0</v>
      </c>
      <c r="P2577" s="7">
        <f t="shared" si="339"/>
        <v>0</v>
      </c>
      <c r="Q2577" s="9" t="str">
        <f t="shared" si="335"/>
        <v>food</v>
      </c>
      <c r="R2577" s="10" t="str">
        <f t="shared" si="336"/>
        <v>food trucks</v>
      </c>
      <c r="S2577" s="8">
        <f t="shared" si="337"/>
        <v>41985.900393518517</v>
      </c>
      <c r="T2577" s="8">
        <f t="shared" si="334"/>
        <v>42015.900393518517</v>
      </c>
      <c r="U2577" s="7">
        <f t="shared" si="338"/>
        <v>30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333"/>
        <v>0</v>
      </c>
      <c r="P2578" s="7">
        <f t="shared" si="339"/>
        <v>0</v>
      </c>
      <c r="Q2578" s="9" t="str">
        <f t="shared" si="335"/>
        <v>food</v>
      </c>
      <c r="R2578" s="10" t="str">
        <f t="shared" si="336"/>
        <v>food trucks</v>
      </c>
      <c r="S2578" s="8">
        <f t="shared" si="337"/>
        <v>42059.801469907405</v>
      </c>
      <c r="T2578" s="8">
        <f t="shared" si="334"/>
        <v>42104.759803240733</v>
      </c>
      <c r="U2578" s="7">
        <f t="shared" si="338"/>
        <v>44.958333333328483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333"/>
        <v>0</v>
      </c>
      <c r="P2579" s="7">
        <f t="shared" si="339"/>
        <v>0</v>
      </c>
      <c r="Q2579" s="9" t="str">
        <f t="shared" si="335"/>
        <v>food</v>
      </c>
      <c r="R2579" s="10" t="str">
        <f t="shared" si="336"/>
        <v>food trucks</v>
      </c>
      <c r="S2579" s="8">
        <f t="shared" si="337"/>
        <v>41830.612233796295</v>
      </c>
      <c r="T2579" s="8">
        <f t="shared" si="334"/>
        <v>41855.612233796295</v>
      </c>
      <c r="U2579" s="7">
        <f t="shared" si="338"/>
        <v>25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333"/>
        <v>0</v>
      </c>
      <c r="P2580" s="7">
        <f t="shared" si="339"/>
        <v>0</v>
      </c>
      <c r="Q2580" s="9" t="str">
        <f t="shared" si="335"/>
        <v>food</v>
      </c>
      <c r="R2580" s="10" t="str">
        <f t="shared" si="336"/>
        <v>food trucks</v>
      </c>
      <c r="S2580" s="8">
        <f t="shared" si="337"/>
        <v>42237.814571759256</v>
      </c>
      <c r="T2580" s="8">
        <f t="shared" si="334"/>
        <v>42286.499999999993</v>
      </c>
      <c r="U2580" s="7">
        <f t="shared" si="338"/>
        <v>48.685428240736655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333"/>
        <v>0.13850000000000001</v>
      </c>
      <c r="P2581" s="7">
        <f>E2581/L2581</f>
        <v>23.083333333333332</v>
      </c>
      <c r="Q2581" s="9" t="str">
        <f t="shared" si="335"/>
        <v>food</v>
      </c>
      <c r="R2581" s="10" t="str">
        <f t="shared" si="336"/>
        <v>food trucks</v>
      </c>
      <c r="S2581" s="8">
        <f t="shared" si="337"/>
        <v>41837.621562499997</v>
      </c>
      <c r="T2581" s="8">
        <f t="shared" si="334"/>
        <v>41897.621562499997</v>
      </c>
      <c r="U2581" s="7">
        <f t="shared" si="338"/>
        <v>60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333"/>
        <v>0.6</v>
      </c>
      <c r="P2582" s="7">
        <f>E2582/L2582</f>
        <v>25.5</v>
      </c>
      <c r="Q2582" s="9" t="str">
        <f t="shared" si="335"/>
        <v>food</v>
      </c>
      <c r="R2582" s="10" t="str">
        <f t="shared" si="336"/>
        <v>food trucks</v>
      </c>
      <c r="S2582" s="8">
        <f t="shared" si="337"/>
        <v>42110.118090277778</v>
      </c>
      <c r="T2582" s="8">
        <f t="shared" si="334"/>
        <v>42139.916666666664</v>
      </c>
      <c r="U2582" s="7">
        <f t="shared" si="338"/>
        <v>29.798576388886431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333"/>
        <v>10.6</v>
      </c>
      <c r="P2583" s="7">
        <f>E2583/L2583</f>
        <v>48.18181818181818</v>
      </c>
      <c r="Q2583" s="9" t="str">
        <f t="shared" si="335"/>
        <v>food</v>
      </c>
      <c r="R2583" s="10" t="str">
        <f t="shared" si="336"/>
        <v>food trucks</v>
      </c>
      <c r="S2583" s="8">
        <f t="shared" si="337"/>
        <v>42294.420115740737</v>
      </c>
      <c r="T2583" s="8">
        <f t="shared" si="334"/>
        <v>42324.461782407401</v>
      </c>
      <c r="U2583" s="7">
        <f t="shared" si="338"/>
        <v>30.041666666664241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333"/>
        <v>1.1111111111111111E-3</v>
      </c>
      <c r="P2584" s="7">
        <f>E2584/L2584</f>
        <v>1</v>
      </c>
      <c r="Q2584" s="9" t="str">
        <f t="shared" si="335"/>
        <v>food</v>
      </c>
      <c r="R2584" s="10" t="str">
        <f t="shared" si="336"/>
        <v>food trucks</v>
      </c>
      <c r="S2584" s="8">
        <f t="shared" si="337"/>
        <v>42642.780486111107</v>
      </c>
      <c r="T2584" s="8">
        <f t="shared" si="334"/>
        <v>42672.780486111107</v>
      </c>
      <c r="U2584" s="7">
        <f t="shared" si="338"/>
        <v>30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333"/>
        <v>0.5</v>
      </c>
      <c r="P2585" s="7">
        <f>E2585/L2585</f>
        <v>1</v>
      </c>
      <c r="Q2585" s="9" t="str">
        <f t="shared" si="335"/>
        <v>food</v>
      </c>
      <c r="R2585" s="10" t="str">
        <f t="shared" si="336"/>
        <v>food trucks</v>
      </c>
      <c r="S2585" s="8">
        <f t="shared" si="337"/>
        <v>42019.561111111114</v>
      </c>
      <c r="T2585" s="8">
        <f t="shared" si="334"/>
        <v>42079.519444444442</v>
      </c>
      <c r="U2585" s="7">
        <f t="shared" si="338"/>
        <v>59.958333333328483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333"/>
        <v>0</v>
      </c>
      <c r="P2586" s="7">
        <f>IF(L2586&gt;0, E2586/L2586,0)</f>
        <v>0</v>
      </c>
      <c r="Q2586" s="9" t="str">
        <f t="shared" si="335"/>
        <v>food</v>
      </c>
      <c r="R2586" s="10" t="str">
        <f t="shared" si="336"/>
        <v>food trucks</v>
      </c>
      <c r="S2586" s="8">
        <f t="shared" si="337"/>
        <v>42139.964918981474</v>
      </c>
      <c r="T2586" s="8">
        <f t="shared" si="334"/>
        <v>42169.964918981474</v>
      </c>
      <c r="U2586" s="7">
        <f t="shared" si="338"/>
        <v>30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333"/>
        <v>0.16666666666666666</v>
      </c>
      <c r="P2587" s="7">
        <f>E2587/L2587</f>
        <v>50</v>
      </c>
      <c r="Q2587" s="9" t="str">
        <f t="shared" si="335"/>
        <v>food</v>
      </c>
      <c r="R2587" s="10" t="str">
        <f t="shared" si="336"/>
        <v>food trucks</v>
      </c>
      <c r="S2587" s="8">
        <f t="shared" si="337"/>
        <v>41795.754999999997</v>
      </c>
      <c r="T2587" s="8">
        <f t="shared" si="334"/>
        <v>41825.754999999997</v>
      </c>
      <c r="U2587" s="7">
        <f t="shared" si="338"/>
        <v>30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333"/>
        <v>0.16666666666666666</v>
      </c>
      <c r="P2588" s="7">
        <f>E2588/L2588</f>
        <v>5</v>
      </c>
      <c r="Q2588" s="9" t="str">
        <f t="shared" si="335"/>
        <v>food</v>
      </c>
      <c r="R2588" s="10" t="str">
        <f t="shared" si="336"/>
        <v>food trucks</v>
      </c>
      <c r="S2588" s="8">
        <f t="shared" si="337"/>
        <v>42333.121944444443</v>
      </c>
      <c r="T2588" s="8">
        <f t="shared" si="334"/>
        <v>42363.121944444443</v>
      </c>
      <c r="U2588" s="7">
        <f t="shared" si="338"/>
        <v>30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333"/>
        <v>2.4340000000000002</v>
      </c>
      <c r="P2589" s="7">
        <f>E2589/L2589</f>
        <v>202.83333333333334</v>
      </c>
      <c r="Q2589" s="9" t="str">
        <f t="shared" si="335"/>
        <v>food</v>
      </c>
      <c r="R2589" s="10" t="str">
        <f t="shared" si="336"/>
        <v>food trucks</v>
      </c>
      <c r="S2589" s="8">
        <f t="shared" si="337"/>
        <v>42338.467048611106</v>
      </c>
      <c r="T2589" s="8">
        <f t="shared" si="334"/>
        <v>42368.467048611106</v>
      </c>
      <c r="U2589" s="7">
        <f t="shared" si="338"/>
        <v>30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333"/>
        <v>3.8833333333333333</v>
      </c>
      <c r="P2590" s="7">
        <f>E2590/L2590</f>
        <v>29.125</v>
      </c>
      <c r="Q2590" s="9" t="str">
        <f t="shared" si="335"/>
        <v>food</v>
      </c>
      <c r="R2590" s="10" t="str">
        <f t="shared" si="336"/>
        <v>food trucks</v>
      </c>
      <c r="S2590" s="8">
        <f t="shared" si="337"/>
        <v>42042.467893518515</v>
      </c>
      <c r="T2590" s="8">
        <f t="shared" si="334"/>
        <v>42094.343055555553</v>
      </c>
      <c r="U2590" s="7">
        <f t="shared" si="338"/>
        <v>51.875162037038535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333"/>
        <v>0.01</v>
      </c>
      <c r="P2591" s="7">
        <f>E2591/L2591</f>
        <v>5</v>
      </c>
      <c r="Q2591" s="9" t="str">
        <f t="shared" si="335"/>
        <v>food</v>
      </c>
      <c r="R2591" s="10" t="str">
        <f t="shared" si="336"/>
        <v>food trucks</v>
      </c>
      <c r="S2591" s="8">
        <f t="shared" si="337"/>
        <v>42422.327858796292</v>
      </c>
      <c r="T2591" s="8">
        <f t="shared" si="334"/>
        <v>42452.286192129628</v>
      </c>
      <c r="U2591" s="7">
        <f t="shared" si="338"/>
        <v>29.958333333335759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333"/>
        <v>0</v>
      </c>
      <c r="P2592" s="7">
        <f>IF(L2592&gt;0, E2592/L2592,0)</f>
        <v>0</v>
      </c>
      <c r="Q2592" s="9" t="str">
        <f t="shared" si="335"/>
        <v>food</v>
      </c>
      <c r="R2592" s="10" t="str">
        <f t="shared" si="336"/>
        <v>food trucks</v>
      </c>
      <c r="S2592" s="8">
        <f t="shared" si="337"/>
        <v>42388.380752314813</v>
      </c>
      <c r="T2592" s="8">
        <f t="shared" si="334"/>
        <v>42395.380752314813</v>
      </c>
      <c r="U2592" s="7">
        <f t="shared" si="338"/>
        <v>7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333"/>
        <v>1.7333333333333334</v>
      </c>
      <c r="P2593" s="7">
        <f>E2593/L2593</f>
        <v>13</v>
      </c>
      <c r="Q2593" s="9" t="str">
        <f t="shared" si="335"/>
        <v>food</v>
      </c>
      <c r="R2593" s="10" t="str">
        <f t="shared" si="336"/>
        <v>food trucks</v>
      </c>
      <c r="S2593" s="8">
        <f t="shared" si="337"/>
        <v>42382.698194444441</v>
      </c>
      <c r="T2593" s="8">
        <f t="shared" si="334"/>
        <v>42442.656527777777</v>
      </c>
      <c r="U2593" s="7">
        <f t="shared" si="338"/>
        <v>59.958333333335759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333"/>
        <v>0.16666666666666666</v>
      </c>
      <c r="P2594" s="7">
        <f>E2594/L2594</f>
        <v>50</v>
      </c>
      <c r="Q2594" s="9" t="str">
        <f t="shared" si="335"/>
        <v>food</v>
      </c>
      <c r="R2594" s="10" t="str">
        <f t="shared" si="336"/>
        <v>food trucks</v>
      </c>
      <c r="S2594" s="8">
        <f t="shared" si="337"/>
        <v>41887.592835648145</v>
      </c>
      <c r="T2594" s="8">
        <f t="shared" si="334"/>
        <v>41917.592835648145</v>
      </c>
      <c r="U2594" s="7">
        <f t="shared" si="338"/>
        <v>30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333"/>
        <v>0</v>
      </c>
      <c r="P2595" s="7">
        <f>IF(L2595&gt;0, E2595/L2595,0)</f>
        <v>0</v>
      </c>
      <c r="Q2595" s="9" t="str">
        <f t="shared" si="335"/>
        <v>food</v>
      </c>
      <c r="R2595" s="10" t="str">
        <f t="shared" si="336"/>
        <v>food trucks</v>
      </c>
      <c r="S2595" s="8">
        <f t="shared" si="337"/>
        <v>42089.636874999997</v>
      </c>
      <c r="T2595" s="8">
        <f t="shared" si="334"/>
        <v>42119.636874999997</v>
      </c>
      <c r="U2595" s="7">
        <f t="shared" si="338"/>
        <v>30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333"/>
        <v>1.25E-3</v>
      </c>
      <c r="P2596" s="7">
        <f t="shared" ref="P2596:P2643" si="340">E2596/L2596</f>
        <v>1</v>
      </c>
      <c r="Q2596" s="9" t="str">
        <f t="shared" si="335"/>
        <v>food</v>
      </c>
      <c r="R2596" s="10" t="str">
        <f t="shared" si="336"/>
        <v>food trucks</v>
      </c>
      <c r="S2596" s="8">
        <f t="shared" si="337"/>
        <v>41828.759583333333</v>
      </c>
      <c r="T2596" s="8">
        <f t="shared" si="334"/>
        <v>41858.759583333333</v>
      </c>
      <c r="U2596" s="7">
        <f t="shared" si="338"/>
        <v>30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333"/>
        <v>12.166666666666666</v>
      </c>
      <c r="P2597" s="7">
        <f t="shared" si="340"/>
        <v>96.05263157894737</v>
      </c>
      <c r="Q2597" s="9" t="str">
        <f t="shared" si="335"/>
        <v>food</v>
      </c>
      <c r="R2597" s="10" t="str">
        <f t="shared" si="336"/>
        <v>food trucks</v>
      </c>
      <c r="S2597" s="8">
        <f t="shared" si="337"/>
        <v>42760.035879629628</v>
      </c>
      <c r="T2597" s="8">
        <f t="shared" si="334"/>
        <v>42790.035879629628</v>
      </c>
      <c r="U2597" s="7">
        <f t="shared" si="338"/>
        <v>30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333"/>
        <v>23.588571428571427</v>
      </c>
      <c r="P2598" s="7">
        <f t="shared" si="340"/>
        <v>305.77777777777777</v>
      </c>
      <c r="Q2598" s="9" t="str">
        <f t="shared" si="335"/>
        <v>food</v>
      </c>
      <c r="R2598" s="10" t="str">
        <f t="shared" si="336"/>
        <v>food trucks</v>
      </c>
      <c r="S2598" s="8">
        <f t="shared" si="337"/>
        <v>41828.45612268518</v>
      </c>
      <c r="T2598" s="8">
        <f t="shared" si="334"/>
        <v>41858.45612268518</v>
      </c>
      <c r="U2598" s="7">
        <f t="shared" si="338"/>
        <v>30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333"/>
        <v>5.666666666666667</v>
      </c>
      <c r="P2599" s="7">
        <f t="shared" si="340"/>
        <v>12.142857142857142</v>
      </c>
      <c r="Q2599" s="9" t="str">
        <f t="shared" si="335"/>
        <v>food</v>
      </c>
      <c r="R2599" s="10" t="str">
        <f t="shared" si="336"/>
        <v>food trucks</v>
      </c>
      <c r="S2599" s="8">
        <f t="shared" si="337"/>
        <v>42510.133298611108</v>
      </c>
      <c r="T2599" s="8">
        <f t="shared" si="334"/>
        <v>42540.133298611108</v>
      </c>
      <c r="U2599" s="7">
        <f t="shared" si="338"/>
        <v>30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333"/>
        <v>39</v>
      </c>
      <c r="P2600" s="7">
        <f t="shared" si="340"/>
        <v>83.571428571428569</v>
      </c>
      <c r="Q2600" s="9" t="str">
        <f t="shared" si="335"/>
        <v>food</v>
      </c>
      <c r="R2600" s="10" t="str">
        <f t="shared" si="336"/>
        <v>food trucks</v>
      </c>
      <c r="S2600" s="8">
        <f t="shared" si="337"/>
        <v>42240.631956018515</v>
      </c>
      <c r="T2600" s="8">
        <f t="shared" si="334"/>
        <v>42270.631956018515</v>
      </c>
      <c r="U2600" s="7">
        <f t="shared" si="338"/>
        <v>30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333"/>
        <v>0.99546510341776351</v>
      </c>
      <c r="P2601" s="7">
        <f t="shared" si="340"/>
        <v>18</v>
      </c>
      <c r="Q2601" s="9" t="str">
        <f t="shared" si="335"/>
        <v>food</v>
      </c>
      <c r="R2601" s="10" t="str">
        <f t="shared" si="336"/>
        <v>food trucks</v>
      </c>
      <c r="S2601" s="8">
        <f t="shared" si="337"/>
        <v>41809.545682870368</v>
      </c>
      <c r="T2601" s="8">
        <f t="shared" si="334"/>
        <v>41854.545682870368</v>
      </c>
      <c r="U2601" s="7">
        <f t="shared" si="338"/>
        <v>45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333"/>
        <v>6.9320000000000004</v>
      </c>
      <c r="P2602" s="7">
        <f t="shared" si="340"/>
        <v>115.53333333333333</v>
      </c>
      <c r="Q2602" s="9" t="str">
        <f t="shared" si="335"/>
        <v>food</v>
      </c>
      <c r="R2602" s="10" t="str">
        <f t="shared" si="336"/>
        <v>food trucks</v>
      </c>
      <c r="S2602" s="8">
        <f t="shared" si="337"/>
        <v>42394.692129629628</v>
      </c>
      <c r="T2602" s="8">
        <f t="shared" si="334"/>
        <v>42454.650462962956</v>
      </c>
      <c r="U2602" s="7">
        <f t="shared" si="338"/>
        <v>59.958333333328483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333"/>
        <v>661.4</v>
      </c>
      <c r="P2603" s="7">
        <f t="shared" si="340"/>
        <v>21.900662251655628</v>
      </c>
      <c r="Q2603" s="9" t="str">
        <f t="shared" si="335"/>
        <v>technology</v>
      </c>
      <c r="R2603" s="10" t="str">
        <f t="shared" si="336"/>
        <v>space exploration</v>
      </c>
      <c r="S2603" s="8">
        <f t="shared" si="337"/>
        <v>41150.693854166668</v>
      </c>
      <c r="T2603" s="8">
        <f t="shared" si="334"/>
        <v>41164.957638888889</v>
      </c>
      <c r="U2603" s="7">
        <f t="shared" si="338"/>
        <v>14.263784722221317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333"/>
        <v>326.09166666666664</v>
      </c>
      <c r="P2604" s="7">
        <f t="shared" si="340"/>
        <v>80.022494887525568</v>
      </c>
      <c r="Q2604" s="9" t="str">
        <f t="shared" si="335"/>
        <v>technology</v>
      </c>
      <c r="R2604" s="10" t="str">
        <f t="shared" si="336"/>
        <v>space exploration</v>
      </c>
      <c r="S2604" s="8">
        <f t="shared" si="337"/>
        <v>41915.538981481477</v>
      </c>
      <c r="T2604" s="8">
        <f t="shared" si="334"/>
        <v>41955.680555555555</v>
      </c>
      <c r="U2604" s="7">
        <f t="shared" si="338"/>
        <v>40.141574074077653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333"/>
        <v>101.48571428571428</v>
      </c>
      <c r="P2605" s="7">
        <f t="shared" si="340"/>
        <v>35.520000000000003</v>
      </c>
      <c r="Q2605" s="9" t="str">
        <f t="shared" si="335"/>
        <v>technology</v>
      </c>
      <c r="R2605" s="10" t="str">
        <f t="shared" si="336"/>
        <v>space exploration</v>
      </c>
      <c r="S2605" s="8">
        <f t="shared" si="337"/>
        <v>41617.704328703701</v>
      </c>
      <c r="T2605" s="8">
        <f t="shared" si="334"/>
        <v>41631.704328703701</v>
      </c>
      <c r="U2605" s="7">
        <f t="shared" si="338"/>
        <v>14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333"/>
        <v>104.21799999999999</v>
      </c>
      <c r="P2606" s="7">
        <f t="shared" si="340"/>
        <v>64.933333333333323</v>
      </c>
      <c r="Q2606" s="9" t="str">
        <f t="shared" si="335"/>
        <v>technology</v>
      </c>
      <c r="R2606" s="10" t="str">
        <f t="shared" si="336"/>
        <v>space exploration</v>
      </c>
      <c r="S2606" s="8">
        <f t="shared" si="337"/>
        <v>40997.842858796292</v>
      </c>
      <c r="T2606" s="8">
        <f t="shared" si="334"/>
        <v>41027.842858796292</v>
      </c>
      <c r="U2606" s="7">
        <f t="shared" si="338"/>
        <v>30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333"/>
        <v>107.42157</v>
      </c>
      <c r="P2607" s="7">
        <f t="shared" si="340"/>
        <v>60.965703745743475</v>
      </c>
      <c r="Q2607" s="9" t="str">
        <f t="shared" si="335"/>
        <v>technology</v>
      </c>
      <c r="R2607" s="10" t="str">
        <f t="shared" si="336"/>
        <v>space exploration</v>
      </c>
      <c r="S2607" s="8">
        <f t="shared" si="337"/>
        <v>42508.33321759259</v>
      </c>
      <c r="T2607" s="8">
        <f t="shared" si="334"/>
        <v>42538.33321759259</v>
      </c>
      <c r="U2607" s="7">
        <f t="shared" si="338"/>
        <v>30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333"/>
        <v>110.05454545454545</v>
      </c>
      <c r="P2608" s="7">
        <f t="shared" si="340"/>
        <v>31.444155844155844</v>
      </c>
      <c r="Q2608" s="9" t="str">
        <f t="shared" si="335"/>
        <v>technology</v>
      </c>
      <c r="R2608" s="10" t="str">
        <f t="shared" si="336"/>
        <v>space exploration</v>
      </c>
      <c r="S2608" s="8">
        <f t="shared" si="337"/>
        <v>41726.504421296289</v>
      </c>
      <c r="T2608" s="8">
        <f t="shared" si="334"/>
        <v>41758.504421296289</v>
      </c>
      <c r="U2608" s="7">
        <f t="shared" si="338"/>
        <v>32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333"/>
        <v>407.7</v>
      </c>
      <c r="P2609" s="7">
        <f t="shared" si="340"/>
        <v>81.949748743718587</v>
      </c>
      <c r="Q2609" s="9" t="str">
        <f t="shared" si="335"/>
        <v>technology</v>
      </c>
      <c r="R2609" s="10" t="str">
        <f t="shared" si="336"/>
        <v>space exploration</v>
      </c>
      <c r="S2609" s="8">
        <f t="shared" si="337"/>
        <v>42184.666342592587</v>
      </c>
      <c r="T2609" s="8">
        <f t="shared" si="334"/>
        <v>42227.874999999993</v>
      </c>
      <c r="U2609" s="7">
        <f t="shared" si="338"/>
        <v>43.208657407405553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333"/>
        <v>223.92500000000001</v>
      </c>
      <c r="P2610" s="7">
        <f t="shared" si="340"/>
        <v>58.92763157894737</v>
      </c>
      <c r="Q2610" s="9" t="str">
        <f t="shared" si="335"/>
        <v>technology</v>
      </c>
      <c r="R2610" s="10" t="str">
        <f t="shared" si="336"/>
        <v>space exploration</v>
      </c>
      <c r="S2610" s="8">
        <f t="shared" si="337"/>
        <v>42767.593379629623</v>
      </c>
      <c r="T2610" s="8">
        <f t="shared" si="334"/>
        <v>42808.791666666664</v>
      </c>
      <c r="U2610" s="7">
        <f t="shared" si="338"/>
        <v>41.198287037041155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333"/>
        <v>303.80111428571428</v>
      </c>
      <c r="P2611" s="7">
        <f t="shared" si="340"/>
        <v>157.29347633136095</v>
      </c>
      <c r="Q2611" s="9" t="str">
        <f t="shared" si="335"/>
        <v>technology</v>
      </c>
      <c r="R2611" s="10" t="str">
        <f t="shared" si="336"/>
        <v>space exploration</v>
      </c>
      <c r="S2611" s="8">
        <f t="shared" si="337"/>
        <v>41075.02952546296</v>
      </c>
      <c r="T2611" s="8">
        <f t="shared" si="334"/>
        <v>41105.02952546296</v>
      </c>
      <c r="U2611" s="7">
        <f t="shared" si="338"/>
        <v>30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333"/>
        <v>141.3251043268175</v>
      </c>
      <c r="P2612" s="7">
        <f t="shared" si="340"/>
        <v>55.758509532062391</v>
      </c>
      <c r="Q2612" s="9" t="str">
        <f t="shared" si="335"/>
        <v>technology</v>
      </c>
      <c r="R2612" s="10" t="str">
        <f t="shared" si="336"/>
        <v>space exploration</v>
      </c>
      <c r="S2612" s="8">
        <f t="shared" si="337"/>
        <v>42564.672743055555</v>
      </c>
      <c r="T2612" s="8">
        <f t="shared" si="334"/>
        <v>42604.082638888889</v>
      </c>
      <c r="U2612" s="7">
        <f t="shared" si="338"/>
        <v>39.409895833334303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333"/>
        <v>2790.6363636363635</v>
      </c>
      <c r="P2613" s="7">
        <f t="shared" si="340"/>
        <v>83.802893802893806</v>
      </c>
      <c r="Q2613" s="9" t="str">
        <f t="shared" si="335"/>
        <v>technology</v>
      </c>
      <c r="R2613" s="10" t="str">
        <f t="shared" si="336"/>
        <v>space exploration</v>
      </c>
      <c r="S2613" s="8">
        <f t="shared" si="337"/>
        <v>42704.127476851849</v>
      </c>
      <c r="T2613" s="8">
        <f t="shared" si="334"/>
        <v>42737.749305555553</v>
      </c>
      <c r="U2613" s="7">
        <f t="shared" si="338"/>
        <v>33.621828703704523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333"/>
        <v>171.76130000000001</v>
      </c>
      <c r="P2614" s="7">
        <f t="shared" si="340"/>
        <v>58.422210884353746</v>
      </c>
      <c r="Q2614" s="9" t="str">
        <f t="shared" si="335"/>
        <v>technology</v>
      </c>
      <c r="R2614" s="10" t="str">
        <f t="shared" si="336"/>
        <v>space exploration</v>
      </c>
      <c r="S2614" s="8">
        <f t="shared" si="337"/>
        <v>41981.934837962959</v>
      </c>
      <c r="T2614" s="8">
        <f t="shared" si="334"/>
        <v>42012.934837962959</v>
      </c>
      <c r="U2614" s="7">
        <f t="shared" si="338"/>
        <v>31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333"/>
        <v>101.01333333333334</v>
      </c>
      <c r="P2615" s="7">
        <f t="shared" si="340"/>
        <v>270.57142857142856</v>
      </c>
      <c r="Q2615" s="9" t="str">
        <f t="shared" si="335"/>
        <v>technology</v>
      </c>
      <c r="R2615" s="10" t="str">
        <f t="shared" si="336"/>
        <v>space exploration</v>
      </c>
      <c r="S2615" s="8">
        <f t="shared" si="337"/>
        <v>41143.609884259255</v>
      </c>
      <c r="T2615" s="8">
        <f t="shared" si="334"/>
        <v>41173.609884259255</v>
      </c>
      <c r="U2615" s="7">
        <f t="shared" si="338"/>
        <v>30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333"/>
        <v>102</v>
      </c>
      <c r="P2616" s="7">
        <f t="shared" si="340"/>
        <v>107.1</v>
      </c>
      <c r="Q2616" s="9" t="str">
        <f t="shared" si="335"/>
        <v>technology</v>
      </c>
      <c r="R2616" s="10" t="str">
        <f t="shared" si="336"/>
        <v>space exploration</v>
      </c>
      <c r="S2616" s="8">
        <f t="shared" si="337"/>
        <v>41730.500138888885</v>
      </c>
      <c r="T2616" s="8">
        <f t="shared" si="334"/>
        <v>41759</v>
      </c>
      <c r="U2616" s="7">
        <f t="shared" si="338"/>
        <v>28.499861111115024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333"/>
        <v>169.76511744127936</v>
      </c>
      <c r="P2617" s="7">
        <f t="shared" si="340"/>
        <v>47.180555555555557</v>
      </c>
      <c r="Q2617" s="9" t="str">
        <f t="shared" si="335"/>
        <v>technology</v>
      </c>
      <c r="R2617" s="10" t="str">
        <f t="shared" si="336"/>
        <v>space exploration</v>
      </c>
      <c r="S2617" s="8">
        <f t="shared" si="337"/>
        <v>42453.288935185185</v>
      </c>
      <c r="T2617" s="8">
        <f t="shared" si="334"/>
        <v>42490.291666666664</v>
      </c>
      <c r="U2617" s="7">
        <f t="shared" si="338"/>
        <v>37.002731481479714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333"/>
        <v>114.53400000000001</v>
      </c>
      <c r="P2618" s="7">
        <f t="shared" si="340"/>
        <v>120.30882352941177</v>
      </c>
      <c r="Q2618" s="9" t="str">
        <f t="shared" si="335"/>
        <v>technology</v>
      </c>
      <c r="R2618" s="10" t="str">
        <f t="shared" si="336"/>
        <v>space exploration</v>
      </c>
      <c r="S2618" s="8">
        <f t="shared" si="337"/>
        <v>42211.786215277774</v>
      </c>
      <c r="T2618" s="8">
        <f t="shared" si="334"/>
        <v>42241.786215277774</v>
      </c>
      <c r="U2618" s="7">
        <f t="shared" si="338"/>
        <v>30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333"/>
        <v>877.6</v>
      </c>
      <c r="P2619" s="7">
        <f t="shared" si="340"/>
        <v>27.59748427672956</v>
      </c>
      <c r="Q2619" s="9" t="str">
        <f t="shared" si="335"/>
        <v>technology</v>
      </c>
      <c r="R2619" s="10" t="str">
        <f t="shared" si="336"/>
        <v>space exploration</v>
      </c>
      <c r="S2619" s="8">
        <f t="shared" si="337"/>
        <v>41902.666099537033</v>
      </c>
      <c r="T2619" s="8">
        <f t="shared" si="334"/>
        <v>41932.666099537033</v>
      </c>
      <c r="U2619" s="7">
        <f t="shared" si="338"/>
        <v>30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333"/>
        <v>105.38666666666667</v>
      </c>
      <c r="P2620" s="7">
        <f t="shared" si="340"/>
        <v>205.2987012987013</v>
      </c>
      <c r="Q2620" s="9" t="str">
        <f t="shared" si="335"/>
        <v>technology</v>
      </c>
      <c r="R2620" s="10" t="str">
        <f t="shared" si="336"/>
        <v>space exploration</v>
      </c>
      <c r="S2620" s="8">
        <f t="shared" si="337"/>
        <v>42279.584039351852</v>
      </c>
      <c r="T2620" s="8">
        <f t="shared" si="334"/>
        <v>42339.625706018516</v>
      </c>
      <c r="U2620" s="7">
        <f t="shared" si="338"/>
        <v>60.041666666664241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333"/>
        <v>188.4</v>
      </c>
      <c r="P2621" s="7">
        <f t="shared" si="340"/>
        <v>35.547169811320757</v>
      </c>
      <c r="Q2621" s="9" t="str">
        <f t="shared" si="335"/>
        <v>technology</v>
      </c>
      <c r="R2621" s="10" t="str">
        <f t="shared" si="336"/>
        <v>space exploration</v>
      </c>
      <c r="S2621" s="8">
        <f t="shared" si="337"/>
        <v>42273.67597222222</v>
      </c>
      <c r="T2621" s="8">
        <f t="shared" si="334"/>
        <v>42300.249999999993</v>
      </c>
      <c r="U2621" s="7">
        <f t="shared" si="338"/>
        <v>26.574027777773154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333"/>
        <v>143.65230769230769</v>
      </c>
      <c r="P2622" s="7">
        <f t="shared" si="340"/>
        <v>74.639488409272587</v>
      </c>
      <c r="Q2622" s="9" t="str">
        <f t="shared" si="335"/>
        <v>technology</v>
      </c>
      <c r="R2622" s="10" t="str">
        <f t="shared" si="336"/>
        <v>space exploration</v>
      </c>
      <c r="S2622" s="8">
        <f t="shared" si="337"/>
        <v>42250.958819444444</v>
      </c>
      <c r="T2622" s="8">
        <f t="shared" si="334"/>
        <v>42287.833333333336</v>
      </c>
      <c r="U2622" s="7">
        <f t="shared" si="338"/>
        <v>36.87451388889167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333"/>
        <v>145.88</v>
      </c>
      <c r="P2623" s="7">
        <f t="shared" si="340"/>
        <v>47.058064516129029</v>
      </c>
      <c r="Q2623" s="9" t="str">
        <f t="shared" si="335"/>
        <v>technology</v>
      </c>
      <c r="R2623" s="10" t="str">
        <f t="shared" si="336"/>
        <v>space exploration</v>
      </c>
      <c r="S2623" s="8">
        <f t="shared" si="337"/>
        <v>42115.539212962962</v>
      </c>
      <c r="T2623" s="8">
        <f t="shared" si="334"/>
        <v>42145.539212962962</v>
      </c>
      <c r="U2623" s="7">
        <f t="shared" si="338"/>
        <v>30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333"/>
        <v>131.184</v>
      </c>
      <c r="P2624" s="7">
        <f t="shared" si="340"/>
        <v>26.591351351351353</v>
      </c>
      <c r="Q2624" s="9" t="str">
        <f t="shared" si="335"/>
        <v>technology</v>
      </c>
      <c r="R2624" s="10" t="str">
        <f t="shared" si="336"/>
        <v>space exploration</v>
      </c>
      <c r="S2624" s="8">
        <f t="shared" si="337"/>
        <v>42689.534907407404</v>
      </c>
      <c r="T2624" s="8">
        <f t="shared" si="334"/>
        <v>42734.534907407404</v>
      </c>
      <c r="U2624" s="7">
        <f t="shared" si="338"/>
        <v>45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333"/>
        <v>114</v>
      </c>
      <c r="P2625" s="7">
        <f t="shared" si="340"/>
        <v>36.774193548387096</v>
      </c>
      <c r="Q2625" s="9" t="str">
        <f t="shared" si="335"/>
        <v>technology</v>
      </c>
      <c r="R2625" s="10" t="str">
        <f t="shared" si="336"/>
        <v>space exploration</v>
      </c>
      <c r="S2625" s="8">
        <f t="shared" si="337"/>
        <v>42692.048217592594</v>
      </c>
      <c r="T2625" s="8">
        <f t="shared" si="334"/>
        <v>42706.048217592594</v>
      </c>
      <c r="U2625" s="7">
        <f t="shared" si="338"/>
        <v>14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341">E2626*100/D2626</f>
        <v>1379.420625</v>
      </c>
      <c r="P2626" s="7">
        <f t="shared" si="340"/>
        <v>31.820544982698959</v>
      </c>
      <c r="Q2626" s="9" t="str">
        <f t="shared" si="335"/>
        <v>technology</v>
      </c>
      <c r="R2626" s="10" t="str">
        <f t="shared" si="336"/>
        <v>space exploration</v>
      </c>
      <c r="S2626" s="8">
        <f t="shared" si="337"/>
        <v>41144.213217592587</v>
      </c>
      <c r="T2626" s="8">
        <f t="shared" ref="T2626:T2689" si="342">(I2626/86400)+25569+(-5/24)</f>
        <v>41165.213217592587</v>
      </c>
      <c r="U2626" s="7">
        <f t="shared" si="338"/>
        <v>21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341"/>
        <v>956</v>
      </c>
      <c r="P2627" s="7">
        <f t="shared" si="340"/>
        <v>27.576923076923077</v>
      </c>
      <c r="Q2627" s="9" t="str">
        <f t="shared" ref="Q2627:Q2690" si="343">LEFT(N2627, SEARCH("/",N2627,1)-1)</f>
        <v>technology</v>
      </c>
      <c r="R2627" s="10" t="str">
        <f t="shared" ref="R2627:R2690" si="344">RIGHT(N2627,LEN(N2627)-FIND("/",N2627))</f>
        <v>space exploration</v>
      </c>
      <c r="S2627" s="8">
        <f t="shared" ref="S2627:S2690" si="345">(J2627/86400)+25569+(-5/24)</f>
        <v>42658.601944444446</v>
      </c>
      <c r="T2627" s="8">
        <f t="shared" si="342"/>
        <v>42683.643611111103</v>
      </c>
      <c r="U2627" s="7">
        <f t="shared" ref="U2627:U2690" si="346">T2627-S2627</f>
        <v>25.041666666656965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341"/>
        <v>112</v>
      </c>
      <c r="P2628" s="7">
        <f t="shared" si="340"/>
        <v>56</v>
      </c>
      <c r="Q2628" s="9" t="str">
        <f t="shared" si="343"/>
        <v>technology</v>
      </c>
      <c r="R2628" s="10" t="str">
        <f t="shared" si="344"/>
        <v>space exploration</v>
      </c>
      <c r="S2628" s="8">
        <f t="shared" si="345"/>
        <v>42128.41978009259</v>
      </c>
      <c r="T2628" s="8">
        <f t="shared" si="342"/>
        <v>42158.41978009259</v>
      </c>
      <c r="U2628" s="7">
        <f t="shared" si="346"/>
        <v>30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341"/>
        <v>646.66666666666663</v>
      </c>
      <c r="P2629" s="7">
        <f t="shared" si="340"/>
        <v>21.555555555555557</v>
      </c>
      <c r="Q2629" s="9" t="str">
        <f t="shared" si="343"/>
        <v>technology</v>
      </c>
      <c r="R2629" s="10" t="str">
        <f t="shared" si="344"/>
        <v>space exploration</v>
      </c>
      <c r="S2629" s="8">
        <f t="shared" si="345"/>
        <v>42304.621076388888</v>
      </c>
      <c r="T2629" s="8">
        <f t="shared" si="342"/>
        <v>42334.662743055553</v>
      </c>
      <c r="U2629" s="7">
        <f t="shared" si="346"/>
        <v>30.041666666664241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341"/>
        <v>110.36948748510132</v>
      </c>
      <c r="P2630" s="7">
        <f t="shared" si="340"/>
        <v>44.095238095238095</v>
      </c>
      <c r="Q2630" s="9" t="str">
        <f t="shared" si="343"/>
        <v>technology</v>
      </c>
      <c r="R2630" s="10" t="str">
        <f t="shared" si="344"/>
        <v>space exploration</v>
      </c>
      <c r="S2630" s="8">
        <f t="shared" si="345"/>
        <v>41953.757719907408</v>
      </c>
      <c r="T2630" s="8">
        <f t="shared" si="342"/>
        <v>41973.757719907408</v>
      </c>
      <c r="U2630" s="7">
        <f t="shared" si="346"/>
        <v>20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341"/>
        <v>127.74</v>
      </c>
      <c r="P2631" s="7">
        <f t="shared" si="340"/>
        <v>63.87</v>
      </c>
      <c r="Q2631" s="9" t="str">
        <f t="shared" si="343"/>
        <v>technology</v>
      </c>
      <c r="R2631" s="10" t="str">
        <f t="shared" si="344"/>
        <v>space exploration</v>
      </c>
      <c r="S2631" s="8">
        <f t="shared" si="345"/>
        <v>42108.330115740733</v>
      </c>
      <c r="T2631" s="8">
        <f t="shared" si="342"/>
        <v>42138.330115740733</v>
      </c>
      <c r="U2631" s="7">
        <f t="shared" si="346"/>
        <v>30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341"/>
        <v>157.9</v>
      </c>
      <c r="P2632" s="7">
        <f t="shared" si="340"/>
        <v>38.987654320987652</v>
      </c>
      <c r="Q2632" s="9" t="str">
        <f t="shared" si="343"/>
        <v>technology</v>
      </c>
      <c r="R2632" s="10" t="str">
        <f t="shared" si="344"/>
        <v>space exploration</v>
      </c>
      <c r="S2632" s="8">
        <f t="shared" si="345"/>
        <v>42523.897129629629</v>
      </c>
      <c r="T2632" s="8">
        <f t="shared" si="342"/>
        <v>42551.208333333336</v>
      </c>
      <c r="U2632" s="7">
        <f t="shared" si="346"/>
        <v>27.311203703706269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341"/>
        <v>114.66525</v>
      </c>
      <c r="P2633" s="7">
        <f t="shared" si="340"/>
        <v>80.185489510489504</v>
      </c>
      <c r="Q2633" s="9" t="str">
        <f t="shared" si="343"/>
        <v>technology</v>
      </c>
      <c r="R2633" s="10" t="str">
        <f t="shared" si="344"/>
        <v>space exploration</v>
      </c>
      <c r="S2633" s="8">
        <f t="shared" si="345"/>
        <v>42217.960960648146</v>
      </c>
      <c r="T2633" s="8">
        <f t="shared" si="342"/>
        <v>42245.960960648146</v>
      </c>
      <c r="U2633" s="7">
        <f t="shared" si="346"/>
        <v>28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341"/>
        <v>137.00934579439252</v>
      </c>
      <c r="P2634" s="7">
        <f t="shared" si="340"/>
        <v>34.904761904761905</v>
      </c>
      <c r="Q2634" s="9" t="str">
        <f t="shared" si="343"/>
        <v>technology</v>
      </c>
      <c r="R2634" s="10" t="str">
        <f t="shared" si="344"/>
        <v>space exploration</v>
      </c>
      <c r="S2634" s="8">
        <f t="shared" si="345"/>
        <v>42493.853460648148</v>
      </c>
      <c r="T2634" s="8">
        <f t="shared" si="342"/>
        <v>42518.853460648148</v>
      </c>
      <c r="U2634" s="7">
        <f t="shared" si="346"/>
        <v>25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341"/>
        <v>354.62</v>
      </c>
      <c r="P2635" s="7">
        <f t="shared" si="340"/>
        <v>89.100502512562812</v>
      </c>
      <c r="Q2635" s="9" t="str">
        <f t="shared" si="343"/>
        <v>technology</v>
      </c>
      <c r="R2635" s="10" t="str">
        <f t="shared" si="344"/>
        <v>space exploration</v>
      </c>
      <c r="S2635" s="8">
        <f t="shared" si="345"/>
        <v>41667.614953703705</v>
      </c>
      <c r="T2635" s="8">
        <f t="shared" si="342"/>
        <v>41697.75</v>
      </c>
      <c r="U2635" s="7">
        <f t="shared" si="346"/>
        <v>30.135046296294604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341"/>
        <v>106.02150537634408</v>
      </c>
      <c r="P2636" s="7">
        <f t="shared" si="340"/>
        <v>39.44</v>
      </c>
      <c r="Q2636" s="9" t="str">
        <f t="shared" si="343"/>
        <v>technology</v>
      </c>
      <c r="R2636" s="10" t="str">
        <f t="shared" si="344"/>
        <v>space exploration</v>
      </c>
      <c r="S2636" s="8">
        <f t="shared" si="345"/>
        <v>42612.448159722218</v>
      </c>
      <c r="T2636" s="8">
        <f t="shared" si="342"/>
        <v>42642.448159722218</v>
      </c>
      <c r="U2636" s="7">
        <f t="shared" si="346"/>
        <v>30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341"/>
        <v>100</v>
      </c>
      <c r="P2637" s="7">
        <f t="shared" si="340"/>
        <v>136.9047619047619</v>
      </c>
      <c r="Q2637" s="9" t="str">
        <f t="shared" si="343"/>
        <v>technology</v>
      </c>
      <c r="R2637" s="10" t="str">
        <f t="shared" si="344"/>
        <v>space exploration</v>
      </c>
      <c r="S2637" s="8">
        <f t="shared" si="345"/>
        <v>42037.742604166669</v>
      </c>
      <c r="T2637" s="8">
        <f t="shared" si="342"/>
        <v>42072.700937499998</v>
      </c>
      <c r="U2637" s="7">
        <f t="shared" si="346"/>
        <v>34.958333333328483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341"/>
        <v>187.3</v>
      </c>
      <c r="P2638" s="7">
        <f t="shared" si="340"/>
        <v>37.46</v>
      </c>
      <c r="Q2638" s="9" t="str">
        <f t="shared" si="343"/>
        <v>technology</v>
      </c>
      <c r="R2638" s="10" t="str">
        <f t="shared" si="344"/>
        <v>space exploration</v>
      </c>
      <c r="S2638" s="8">
        <f t="shared" si="345"/>
        <v>42636.406412037039</v>
      </c>
      <c r="T2638" s="8">
        <f t="shared" si="342"/>
        <v>42658.833333333336</v>
      </c>
      <c r="U2638" s="7">
        <f t="shared" si="346"/>
        <v>22.426921296297223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341"/>
        <v>166.2</v>
      </c>
      <c r="P2639" s="7">
        <f t="shared" si="340"/>
        <v>31.96153846153846</v>
      </c>
      <c r="Q2639" s="9" t="str">
        <f t="shared" si="343"/>
        <v>technology</v>
      </c>
      <c r="R2639" s="10" t="str">
        <f t="shared" si="344"/>
        <v>space exploration</v>
      </c>
      <c r="S2639" s="8">
        <f t="shared" si="345"/>
        <v>42639.341145833336</v>
      </c>
      <c r="T2639" s="8">
        <f t="shared" si="342"/>
        <v>42655.341145833336</v>
      </c>
      <c r="U2639" s="7">
        <f t="shared" si="346"/>
        <v>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341"/>
        <v>101.72910662824208</v>
      </c>
      <c r="P2640" s="7">
        <f t="shared" si="340"/>
        <v>25.214285714285715</v>
      </c>
      <c r="Q2640" s="9" t="str">
        <f t="shared" si="343"/>
        <v>technology</v>
      </c>
      <c r="R2640" s="10" t="str">
        <f t="shared" si="344"/>
        <v>space exploration</v>
      </c>
      <c r="S2640" s="8">
        <f t="shared" si="345"/>
        <v>41989.70480324074</v>
      </c>
      <c r="T2640" s="8">
        <f t="shared" si="342"/>
        <v>42019.70480324074</v>
      </c>
      <c r="U2640" s="7">
        <f t="shared" si="346"/>
        <v>30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341"/>
        <v>164</v>
      </c>
      <c r="P2641" s="7">
        <f t="shared" si="340"/>
        <v>10.040816326530612</v>
      </c>
      <c r="Q2641" s="9" t="str">
        <f t="shared" si="343"/>
        <v>technology</v>
      </c>
      <c r="R2641" s="10" t="str">
        <f t="shared" si="344"/>
        <v>space exploration</v>
      </c>
      <c r="S2641" s="8">
        <f t="shared" si="345"/>
        <v>42024.656805555554</v>
      </c>
      <c r="T2641" s="8">
        <f t="shared" si="342"/>
        <v>42054.656805555554</v>
      </c>
      <c r="U2641" s="7">
        <f t="shared" si="346"/>
        <v>30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341"/>
        <v>105.66666666666667</v>
      </c>
      <c r="P2642" s="7">
        <f t="shared" si="340"/>
        <v>45.94202898550725</v>
      </c>
      <c r="Q2642" s="9" t="str">
        <f t="shared" si="343"/>
        <v>technology</v>
      </c>
      <c r="R2642" s="10" t="str">
        <f t="shared" si="344"/>
        <v>space exploration</v>
      </c>
      <c r="S2642" s="8">
        <f t="shared" si="345"/>
        <v>42102.952245370368</v>
      </c>
      <c r="T2642" s="8">
        <f t="shared" si="342"/>
        <v>42162.952245370368</v>
      </c>
      <c r="U2642" s="7">
        <f t="shared" si="346"/>
        <v>60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341"/>
        <v>1</v>
      </c>
      <c r="P2643" s="7">
        <f t="shared" si="340"/>
        <v>15</v>
      </c>
      <c r="Q2643" s="9" t="str">
        <f t="shared" si="343"/>
        <v>technology</v>
      </c>
      <c r="R2643" s="10" t="str">
        <f t="shared" si="344"/>
        <v>space exploration</v>
      </c>
      <c r="S2643" s="8">
        <f t="shared" si="345"/>
        <v>41880.618784722217</v>
      </c>
      <c r="T2643" s="8">
        <f t="shared" si="342"/>
        <v>41897.631249999999</v>
      </c>
      <c r="U2643" s="7">
        <f t="shared" si="346"/>
        <v>17.012465277781303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341"/>
        <v>0</v>
      </c>
      <c r="P2644" s="7">
        <f>IF(L2644&gt;0, E2644/L2644,0)</f>
        <v>0</v>
      </c>
      <c r="Q2644" s="9" t="str">
        <f t="shared" si="343"/>
        <v>technology</v>
      </c>
      <c r="R2644" s="10" t="str">
        <f t="shared" si="344"/>
        <v>space exploration</v>
      </c>
      <c r="S2644" s="8">
        <f t="shared" si="345"/>
        <v>42536.03828703703</v>
      </c>
      <c r="T2644" s="8">
        <f t="shared" si="342"/>
        <v>42566.081249999996</v>
      </c>
      <c r="U2644" s="7">
        <f t="shared" si="346"/>
        <v>30.042962962965248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341"/>
        <v>33.559730999999999</v>
      </c>
      <c r="P2645" s="7">
        <f t="shared" ref="P2645:P2687" si="347">E2645/L2645</f>
        <v>223.58248500999335</v>
      </c>
      <c r="Q2645" s="9" t="str">
        <f t="shared" si="343"/>
        <v>technology</v>
      </c>
      <c r="R2645" s="10" t="str">
        <f t="shared" si="344"/>
        <v>space exploration</v>
      </c>
      <c r="S2645" s="8">
        <f t="shared" si="345"/>
        <v>42689.374016203707</v>
      </c>
      <c r="T2645" s="8">
        <f t="shared" si="342"/>
        <v>42725.124305555553</v>
      </c>
      <c r="U2645" s="7">
        <f t="shared" si="346"/>
        <v>35.750289351846732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341"/>
        <v>2.0529999999999999</v>
      </c>
      <c r="P2646" s="7">
        <f t="shared" si="347"/>
        <v>39.480769230769234</v>
      </c>
      <c r="Q2646" s="9" t="str">
        <f t="shared" si="343"/>
        <v>technology</v>
      </c>
      <c r="R2646" s="10" t="str">
        <f t="shared" si="344"/>
        <v>space exploration</v>
      </c>
      <c r="S2646" s="8">
        <f t="shared" si="345"/>
        <v>42774.583738425928</v>
      </c>
      <c r="T2646" s="8">
        <f t="shared" si="342"/>
        <v>42804.583738425928</v>
      </c>
      <c r="U2646" s="7">
        <f t="shared" si="346"/>
        <v>30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341"/>
        <v>10.5</v>
      </c>
      <c r="P2647" s="7">
        <f t="shared" si="347"/>
        <v>91.304347826086953</v>
      </c>
      <c r="Q2647" s="9" t="str">
        <f t="shared" si="343"/>
        <v>technology</v>
      </c>
      <c r="R2647" s="10" t="str">
        <f t="shared" si="344"/>
        <v>space exploration</v>
      </c>
      <c r="S2647" s="8">
        <f t="shared" si="345"/>
        <v>41921.634293981479</v>
      </c>
      <c r="T2647" s="8">
        <f t="shared" si="342"/>
        <v>41951.675960648143</v>
      </c>
      <c r="U2647" s="7">
        <f t="shared" si="346"/>
        <v>30.041666666664241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341"/>
        <v>8.4172840000000004</v>
      </c>
      <c r="P2648" s="7">
        <f t="shared" si="347"/>
        <v>78.666205607476627</v>
      </c>
      <c r="Q2648" s="9" t="str">
        <f t="shared" si="343"/>
        <v>technology</v>
      </c>
      <c r="R2648" s="10" t="str">
        <f t="shared" si="344"/>
        <v>space exploration</v>
      </c>
      <c r="S2648" s="8">
        <f t="shared" si="345"/>
        <v>42226.10496527778</v>
      </c>
      <c r="T2648" s="8">
        <f t="shared" si="342"/>
        <v>42256.10496527778</v>
      </c>
      <c r="U2648" s="7">
        <f t="shared" si="346"/>
        <v>30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341"/>
        <v>1.44</v>
      </c>
      <c r="P2649" s="7">
        <f t="shared" si="347"/>
        <v>12</v>
      </c>
      <c r="Q2649" s="9" t="str">
        <f t="shared" si="343"/>
        <v>technology</v>
      </c>
      <c r="R2649" s="10" t="str">
        <f t="shared" si="344"/>
        <v>space exploration</v>
      </c>
      <c r="S2649" s="8">
        <f t="shared" si="345"/>
        <v>42200.053460648145</v>
      </c>
      <c r="T2649" s="8">
        <f t="shared" si="342"/>
        <v>42230.053460648145</v>
      </c>
      <c r="U2649" s="7">
        <f t="shared" si="346"/>
        <v>30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341"/>
        <v>0.8833333333333333</v>
      </c>
      <c r="P2650" s="7">
        <f t="shared" si="347"/>
        <v>17.666666666666668</v>
      </c>
      <c r="Q2650" s="9" t="str">
        <f t="shared" si="343"/>
        <v>technology</v>
      </c>
      <c r="R2650" s="10" t="str">
        <f t="shared" si="344"/>
        <v>space exploration</v>
      </c>
      <c r="S2650" s="8">
        <f t="shared" si="345"/>
        <v>42408.506481481476</v>
      </c>
      <c r="T2650" s="8">
        <f t="shared" si="342"/>
        <v>42438.506481481476</v>
      </c>
      <c r="U2650" s="7">
        <f t="shared" si="346"/>
        <v>30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341"/>
        <v>9.9199999999999997E-2</v>
      </c>
      <c r="P2651" s="7">
        <f t="shared" si="347"/>
        <v>41.333333333333336</v>
      </c>
      <c r="Q2651" s="9" t="str">
        <f t="shared" si="343"/>
        <v>technology</v>
      </c>
      <c r="R2651" s="10" t="str">
        <f t="shared" si="344"/>
        <v>space exploration</v>
      </c>
      <c r="S2651" s="8">
        <f t="shared" si="345"/>
        <v>42341.788668981484</v>
      </c>
      <c r="T2651" s="8">
        <f t="shared" si="342"/>
        <v>42401.788668981484</v>
      </c>
      <c r="U2651" s="7">
        <f t="shared" si="346"/>
        <v>60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341"/>
        <v>0.59666666666666668</v>
      </c>
      <c r="P2652" s="7">
        <f t="shared" si="347"/>
        <v>71.599999999999994</v>
      </c>
      <c r="Q2652" s="9" t="str">
        <f t="shared" si="343"/>
        <v>technology</v>
      </c>
      <c r="R2652" s="10" t="str">
        <f t="shared" si="344"/>
        <v>space exploration</v>
      </c>
      <c r="S2652" s="8">
        <f t="shared" si="345"/>
        <v>42695.416006944441</v>
      </c>
      <c r="T2652" s="8">
        <f t="shared" si="342"/>
        <v>42725.416006944441</v>
      </c>
      <c r="U2652" s="7">
        <f t="shared" si="346"/>
        <v>30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341"/>
        <v>1.8689285714285715</v>
      </c>
      <c r="P2653" s="7">
        <f t="shared" si="347"/>
        <v>307.8235294117647</v>
      </c>
      <c r="Q2653" s="9" t="str">
        <f t="shared" si="343"/>
        <v>technology</v>
      </c>
      <c r="R2653" s="10" t="str">
        <f t="shared" si="344"/>
        <v>space exploration</v>
      </c>
      <c r="S2653" s="8">
        <f t="shared" si="345"/>
        <v>42327.597326388888</v>
      </c>
      <c r="T2653" s="8">
        <f t="shared" si="342"/>
        <v>42355.597326388888</v>
      </c>
      <c r="U2653" s="7">
        <f t="shared" si="346"/>
        <v>28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341"/>
        <v>0.88500000000000001</v>
      </c>
      <c r="P2654" s="7">
        <f t="shared" si="347"/>
        <v>80.454545454545453</v>
      </c>
      <c r="Q2654" s="9" t="str">
        <f t="shared" si="343"/>
        <v>technology</v>
      </c>
      <c r="R2654" s="10" t="str">
        <f t="shared" si="344"/>
        <v>space exploration</v>
      </c>
      <c r="S2654" s="8">
        <f t="shared" si="345"/>
        <v>41952.950520833336</v>
      </c>
      <c r="T2654" s="8">
        <f t="shared" si="342"/>
        <v>41982.950520833336</v>
      </c>
      <c r="U2654" s="7">
        <f t="shared" si="346"/>
        <v>30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341"/>
        <v>11.52156862745098</v>
      </c>
      <c r="P2655" s="7">
        <f t="shared" si="347"/>
        <v>83.942857142857136</v>
      </c>
      <c r="Q2655" s="9" t="str">
        <f t="shared" si="343"/>
        <v>technology</v>
      </c>
      <c r="R2655" s="10" t="str">
        <f t="shared" si="344"/>
        <v>space exploration</v>
      </c>
      <c r="S2655" s="8">
        <f t="shared" si="345"/>
        <v>41771.443599537037</v>
      </c>
      <c r="T2655" s="8">
        <f t="shared" si="342"/>
        <v>41802.958333333328</v>
      </c>
      <c r="U2655" s="7">
        <f t="shared" si="346"/>
        <v>31.514733796291694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341"/>
        <v>5.0999999999999997E-2</v>
      </c>
      <c r="P2656" s="7">
        <f t="shared" si="347"/>
        <v>8.5</v>
      </c>
      <c r="Q2656" s="9" t="str">
        <f t="shared" si="343"/>
        <v>technology</v>
      </c>
      <c r="R2656" s="10" t="str">
        <f t="shared" si="344"/>
        <v>space exploration</v>
      </c>
      <c r="S2656" s="8">
        <f t="shared" si="345"/>
        <v>42055.392662037033</v>
      </c>
      <c r="T2656" s="8">
        <f t="shared" si="342"/>
        <v>42115.350995370369</v>
      </c>
      <c r="U2656" s="7">
        <f t="shared" si="346"/>
        <v>59.958333333335759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341"/>
        <v>21.033333333333335</v>
      </c>
      <c r="P2657" s="7">
        <f t="shared" si="347"/>
        <v>73.372093023255815</v>
      </c>
      <c r="Q2657" s="9" t="str">
        <f t="shared" si="343"/>
        <v>technology</v>
      </c>
      <c r="R2657" s="10" t="str">
        <f t="shared" si="344"/>
        <v>space exploration</v>
      </c>
      <c r="S2657" s="8">
        <f t="shared" si="345"/>
        <v>42381.657951388886</v>
      </c>
      <c r="T2657" s="8">
        <f t="shared" si="342"/>
        <v>42409.624999999993</v>
      </c>
      <c r="U2657" s="7">
        <f t="shared" si="346"/>
        <v>27.967048611106293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341"/>
        <v>11.436666666666667</v>
      </c>
      <c r="P2658" s="7">
        <f t="shared" si="347"/>
        <v>112.86184210526316</v>
      </c>
      <c r="Q2658" s="9" t="str">
        <f t="shared" si="343"/>
        <v>technology</v>
      </c>
      <c r="R2658" s="10" t="str">
        <f t="shared" si="344"/>
        <v>space exploration</v>
      </c>
      <c r="S2658" s="8">
        <f t="shared" si="345"/>
        <v>42767.480185185188</v>
      </c>
      <c r="T2658" s="8">
        <f t="shared" si="342"/>
        <v>42806.583333333336</v>
      </c>
      <c r="U2658" s="7">
        <f t="shared" si="346"/>
        <v>39.103148148147739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341"/>
        <v>18.737933333333334</v>
      </c>
      <c r="P2659" s="7">
        <f t="shared" si="347"/>
        <v>95.277627118644077</v>
      </c>
      <c r="Q2659" s="9" t="str">
        <f t="shared" si="343"/>
        <v>technology</v>
      </c>
      <c r="R2659" s="10" t="str">
        <f t="shared" si="344"/>
        <v>space exploration</v>
      </c>
      <c r="S2659" s="8">
        <f t="shared" si="345"/>
        <v>42551.720520833333</v>
      </c>
      <c r="T2659" s="8">
        <f t="shared" si="342"/>
        <v>42584.854166666664</v>
      </c>
      <c r="U2659" s="7">
        <f t="shared" si="346"/>
        <v>33.133645833331684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341"/>
        <v>9.285714285714286E-2</v>
      </c>
      <c r="P2660" s="7">
        <f t="shared" si="347"/>
        <v>22.75</v>
      </c>
      <c r="Q2660" s="9" t="str">
        <f t="shared" si="343"/>
        <v>technology</v>
      </c>
      <c r="R2660" s="10" t="str">
        <f t="shared" si="344"/>
        <v>space exploration</v>
      </c>
      <c r="S2660" s="8">
        <f t="shared" si="345"/>
        <v>42551.675856481474</v>
      </c>
      <c r="T2660" s="8">
        <f t="shared" si="342"/>
        <v>42581.675856481474</v>
      </c>
      <c r="U2660" s="7">
        <f t="shared" si="346"/>
        <v>30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341"/>
        <v>2.7204081632653061</v>
      </c>
      <c r="P2661" s="7">
        <f t="shared" si="347"/>
        <v>133.30000000000001</v>
      </c>
      <c r="Q2661" s="9" t="str">
        <f t="shared" si="343"/>
        <v>technology</v>
      </c>
      <c r="R2661" s="10" t="str">
        <f t="shared" si="344"/>
        <v>space exploration</v>
      </c>
      <c r="S2661" s="8">
        <f t="shared" si="345"/>
        <v>42081.861226851848</v>
      </c>
      <c r="T2661" s="8">
        <f t="shared" si="342"/>
        <v>42111.861226851848</v>
      </c>
      <c r="U2661" s="7">
        <f t="shared" si="346"/>
        <v>30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341"/>
        <v>9.5000000000000001E-2</v>
      </c>
      <c r="P2662" s="7">
        <f t="shared" si="347"/>
        <v>3.8</v>
      </c>
      <c r="Q2662" s="9" t="str">
        <f t="shared" si="343"/>
        <v>technology</v>
      </c>
      <c r="R2662" s="10" t="str">
        <f t="shared" si="344"/>
        <v>space exploration</v>
      </c>
      <c r="S2662" s="8">
        <f t="shared" si="345"/>
        <v>42272.504837962959</v>
      </c>
      <c r="T2662" s="8">
        <f t="shared" si="342"/>
        <v>42332.546504629623</v>
      </c>
      <c r="U2662" s="7">
        <f t="shared" si="346"/>
        <v>60.041666666664241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341"/>
        <v>102.9</v>
      </c>
      <c r="P2663" s="7">
        <f t="shared" si="347"/>
        <v>85.75</v>
      </c>
      <c r="Q2663" s="9" t="str">
        <f t="shared" si="343"/>
        <v>technology</v>
      </c>
      <c r="R2663" s="10" t="str">
        <f t="shared" si="344"/>
        <v>makerspaces</v>
      </c>
      <c r="S2663" s="8">
        <f t="shared" si="345"/>
        <v>41542.750115740739</v>
      </c>
      <c r="T2663" s="8">
        <f t="shared" si="342"/>
        <v>41572.750115740739</v>
      </c>
      <c r="U2663" s="7">
        <f t="shared" si="346"/>
        <v>30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341"/>
        <v>106.8</v>
      </c>
      <c r="P2664" s="7">
        <f t="shared" si="347"/>
        <v>267</v>
      </c>
      <c r="Q2664" s="9" t="str">
        <f t="shared" si="343"/>
        <v>technology</v>
      </c>
      <c r="R2664" s="10" t="str">
        <f t="shared" si="344"/>
        <v>makerspaces</v>
      </c>
      <c r="S2664" s="8">
        <f t="shared" si="345"/>
        <v>42207.538344907407</v>
      </c>
      <c r="T2664" s="8">
        <f t="shared" si="342"/>
        <v>42237.538344907407</v>
      </c>
      <c r="U2664" s="7">
        <f t="shared" si="346"/>
        <v>30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341"/>
        <v>104.59625</v>
      </c>
      <c r="P2665" s="7">
        <f t="shared" si="347"/>
        <v>373.55803571428572</v>
      </c>
      <c r="Q2665" s="9" t="str">
        <f t="shared" si="343"/>
        <v>technology</v>
      </c>
      <c r="R2665" s="10" t="str">
        <f t="shared" si="344"/>
        <v>makerspaces</v>
      </c>
      <c r="S2665" s="8">
        <f t="shared" si="345"/>
        <v>42222.41443287037</v>
      </c>
      <c r="T2665" s="8">
        <f t="shared" si="342"/>
        <v>42251.416666666664</v>
      </c>
      <c r="U2665" s="7">
        <f t="shared" si="346"/>
        <v>29.002233796294604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341"/>
        <v>103.42857142857143</v>
      </c>
      <c r="P2666" s="7">
        <f t="shared" si="347"/>
        <v>174.03846153846155</v>
      </c>
      <c r="Q2666" s="9" t="str">
        <f t="shared" si="343"/>
        <v>technology</v>
      </c>
      <c r="R2666" s="10" t="str">
        <f t="shared" si="344"/>
        <v>makerspaces</v>
      </c>
      <c r="S2666" s="8">
        <f t="shared" si="345"/>
        <v>42312.817094907405</v>
      </c>
      <c r="T2666" s="8">
        <f t="shared" si="342"/>
        <v>42347.082638888889</v>
      </c>
      <c r="U2666" s="7">
        <f t="shared" si="346"/>
        <v>34.26554398148437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341"/>
        <v>123.14285714285714</v>
      </c>
      <c r="P2667" s="7">
        <f t="shared" si="347"/>
        <v>93.695652173913047</v>
      </c>
      <c r="Q2667" s="9" t="str">
        <f t="shared" si="343"/>
        <v>technology</v>
      </c>
      <c r="R2667" s="10" t="str">
        <f t="shared" si="344"/>
        <v>makerspaces</v>
      </c>
      <c r="S2667" s="8">
        <f t="shared" si="345"/>
        <v>42083.687199074069</v>
      </c>
      <c r="T2667" s="8">
        <f t="shared" si="342"/>
        <v>42128.687199074069</v>
      </c>
      <c r="U2667" s="7">
        <f t="shared" si="346"/>
        <v>45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341"/>
        <v>159.29509999999999</v>
      </c>
      <c r="P2668" s="7">
        <f t="shared" si="347"/>
        <v>77.327718446601949</v>
      </c>
      <c r="Q2668" s="9" t="str">
        <f t="shared" si="343"/>
        <v>technology</v>
      </c>
      <c r="R2668" s="10" t="str">
        <f t="shared" si="344"/>
        <v>makerspaces</v>
      </c>
      <c r="S2668" s="8">
        <f t="shared" si="345"/>
        <v>42235.55600694444</v>
      </c>
      <c r="T2668" s="8">
        <f t="shared" si="342"/>
        <v>42272.666666666664</v>
      </c>
      <c r="U2668" s="7">
        <f t="shared" si="346"/>
        <v>37.110659722224227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341"/>
        <v>110.66666666666667</v>
      </c>
      <c r="P2669" s="7">
        <f t="shared" si="347"/>
        <v>92.222222222222229</v>
      </c>
      <c r="Q2669" s="9" t="str">
        <f t="shared" si="343"/>
        <v>technology</v>
      </c>
      <c r="R2669" s="10" t="str">
        <f t="shared" si="344"/>
        <v>makerspaces</v>
      </c>
      <c r="S2669" s="8">
        <f t="shared" si="345"/>
        <v>42380.717777777776</v>
      </c>
      <c r="T2669" s="8">
        <f t="shared" si="342"/>
        <v>42410.717777777776</v>
      </c>
      <c r="U2669" s="7">
        <f t="shared" si="346"/>
        <v>30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341"/>
        <v>170.7</v>
      </c>
      <c r="P2670" s="7">
        <f t="shared" si="347"/>
        <v>60.964285714285715</v>
      </c>
      <c r="Q2670" s="9" t="str">
        <f t="shared" si="343"/>
        <v>technology</v>
      </c>
      <c r="R2670" s="10" t="str">
        <f t="shared" si="344"/>
        <v>makerspaces</v>
      </c>
      <c r="S2670" s="8">
        <f t="shared" si="345"/>
        <v>42275.380381944444</v>
      </c>
      <c r="T2670" s="8">
        <f t="shared" si="342"/>
        <v>42317.397222222215</v>
      </c>
      <c r="U2670" s="7">
        <f t="shared" si="346"/>
        <v>42.016840277770825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341"/>
        <v>125.125</v>
      </c>
      <c r="P2671" s="7">
        <f t="shared" si="347"/>
        <v>91</v>
      </c>
      <c r="Q2671" s="9" t="str">
        <f t="shared" si="343"/>
        <v>technology</v>
      </c>
      <c r="R2671" s="10" t="str">
        <f t="shared" si="344"/>
        <v>makerspaces</v>
      </c>
      <c r="S2671" s="8">
        <f t="shared" si="345"/>
        <v>42318.827499999992</v>
      </c>
      <c r="T2671" s="8">
        <f t="shared" si="342"/>
        <v>42378.827499999992</v>
      </c>
      <c r="U2671" s="7">
        <f t="shared" si="346"/>
        <v>60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341"/>
        <v>6.415860933964205</v>
      </c>
      <c r="P2672" s="7">
        <f t="shared" si="347"/>
        <v>41.583333333333336</v>
      </c>
      <c r="Q2672" s="9" t="str">
        <f t="shared" si="343"/>
        <v>technology</v>
      </c>
      <c r="R2672" s="10" t="str">
        <f t="shared" si="344"/>
        <v>makerspaces</v>
      </c>
      <c r="S2672" s="8">
        <f t="shared" si="345"/>
        <v>41820.812268518515</v>
      </c>
      <c r="T2672" s="8">
        <f t="shared" si="342"/>
        <v>41848.812268518515</v>
      </c>
      <c r="U2672" s="7">
        <f t="shared" si="346"/>
        <v>28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341"/>
        <v>11.343999999999999</v>
      </c>
      <c r="P2673" s="7">
        <f t="shared" si="347"/>
        <v>33.761904761904759</v>
      </c>
      <c r="Q2673" s="9" t="str">
        <f t="shared" si="343"/>
        <v>technology</v>
      </c>
      <c r="R2673" s="10" t="str">
        <f t="shared" si="344"/>
        <v>makerspaces</v>
      </c>
      <c r="S2673" s="8">
        <f t="shared" si="345"/>
        <v>41962.54069444444</v>
      </c>
      <c r="T2673" s="8">
        <f t="shared" si="342"/>
        <v>41992.609722222223</v>
      </c>
      <c r="U2673" s="7">
        <f t="shared" si="346"/>
        <v>30.069027777783049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341"/>
        <v>33.19</v>
      </c>
      <c r="P2674" s="7">
        <f t="shared" si="347"/>
        <v>70.61702127659575</v>
      </c>
      <c r="Q2674" s="9" t="str">
        <f t="shared" si="343"/>
        <v>technology</v>
      </c>
      <c r="R2674" s="10" t="str">
        <f t="shared" si="344"/>
        <v>makerspaces</v>
      </c>
      <c r="S2674" s="8">
        <f t="shared" si="345"/>
        <v>42344.675810185181</v>
      </c>
      <c r="T2674" s="8">
        <f t="shared" si="342"/>
        <v>42366.041666666664</v>
      </c>
      <c r="U2674" s="7">
        <f t="shared" si="346"/>
        <v>21.365856481483206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341"/>
        <v>27.58</v>
      </c>
      <c r="P2675" s="7">
        <f t="shared" si="347"/>
        <v>167.15151515151516</v>
      </c>
      <c r="Q2675" s="9" t="str">
        <f t="shared" si="343"/>
        <v>technology</v>
      </c>
      <c r="R2675" s="10" t="str">
        <f t="shared" si="344"/>
        <v>makerspaces</v>
      </c>
      <c r="S2675" s="8">
        <f t="shared" si="345"/>
        <v>41912.333321759259</v>
      </c>
      <c r="T2675" s="8">
        <f t="shared" si="342"/>
        <v>41941.739583333328</v>
      </c>
      <c r="U2675" s="7">
        <f t="shared" si="346"/>
        <v>29.406261574069504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341"/>
        <v>62.84</v>
      </c>
      <c r="P2676" s="7">
        <f t="shared" si="347"/>
        <v>128.61988304093566</v>
      </c>
      <c r="Q2676" s="9" t="str">
        <f t="shared" si="343"/>
        <v>technology</v>
      </c>
      <c r="R2676" s="10" t="str">
        <f t="shared" si="344"/>
        <v>makerspaces</v>
      </c>
      <c r="S2676" s="8">
        <f t="shared" si="345"/>
        <v>42529.424421296295</v>
      </c>
      <c r="T2676" s="8">
        <f t="shared" si="342"/>
        <v>42555.999305555553</v>
      </c>
      <c r="U2676" s="7">
        <f t="shared" si="346"/>
        <v>26.574884259258397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341"/>
        <v>7.5880000000000001</v>
      </c>
      <c r="P2677" s="7">
        <f t="shared" si="347"/>
        <v>65.41379310344827</v>
      </c>
      <c r="Q2677" s="9" t="str">
        <f t="shared" si="343"/>
        <v>technology</v>
      </c>
      <c r="R2677" s="10" t="str">
        <f t="shared" si="344"/>
        <v>makerspaces</v>
      </c>
      <c r="S2677" s="8">
        <f t="shared" si="345"/>
        <v>41923.649178240739</v>
      </c>
      <c r="T2677" s="8">
        <f t="shared" si="342"/>
        <v>41953.690844907404</v>
      </c>
      <c r="U2677" s="7">
        <f t="shared" si="346"/>
        <v>30.041666666664241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341"/>
        <v>50.38095238095238</v>
      </c>
      <c r="P2678" s="7">
        <f t="shared" si="347"/>
        <v>117.55555555555556</v>
      </c>
      <c r="Q2678" s="9" t="str">
        <f t="shared" si="343"/>
        <v>technology</v>
      </c>
      <c r="R2678" s="10" t="str">
        <f t="shared" si="344"/>
        <v>makerspaces</v>
      </c>
      <c r="S2678" s="8">
        <f t="shared" si="345"/>
        <v>42482.416365740741</v>
      </c>
      <c r="T2678" s="8">
        <f t="shared" si="342"/>
        <v>42512.416365740741</v>
      </c>
      <c r="U2678" s="7">
        <f t="shared" si="346"/>
        <v>30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341"/>
        <v>17.512820512820515</v>
      </c>
      <c r="P2679" s="7">
        <f t="shared" si="347"/>
        <v>126.48148148148148</v>
      </c>
      <c r="Q2679" s="9" t="str">
        <f t="shared" si="343"/>
        <v>technology</v>
      </c>
      <c r="R2679" s="10" t="str">
        <f t="shared" si="344"/>
        <v>makerspaces</v>
      </c>
      <c r="S2679" s="8">
        <f t="shared" si="345"/>
        <v>41792.821099537039</v>
      </c>
      <c r="T2679" s="8">
        <f t="shared" si="342"/>
        <v>41822.821099537039</v>
      </c>
      <c r="U2679" s="7">
        <f t="shared" si="346"/>
        <v>30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341"/>
        <v>1.375E-2</v>
      </c>
      <c r="P2680" s="7">
        <f t="shared" si="347"/>
        <v>550</v>
      </c>
      <c r="Q2680" s="9" t="str">
        <f t="shared" si="343"/>
        <v>technology</v>
      </c>
      <c r="R2680" s="10" t="str">
        <f t="shared" si="344"/>
        <v>makerspaces</v>
      </c>
      <c r="S2680" s="8">
        <f t="shared" si="345"/>
        <v>42241.589872685181</v>
      </c>
      <c r="T2680" s="8">
        <f t="shared" si="342"/>
        <v>42271.589872685181</v>
      </c>
      <c r="U2680" s="7">
        <f t="shared" si="346"/>
        <v>30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341"/>
        <v>0.33</v>
      </c>
      <c r="P2681" s="7">
        <f t="shared" si="347"/>
        <v>44</v>
      </c>
      <c r="Q2681" s="9" t="str">
        <f t="shared" si="343"/>
        <v>technology</v>
      </c>
      <c r="R2681" s="10" t="str">
        <f t="shared" si="344"/>
        <v>makerspaces</v>
      </c>
      <c r="S2681" s="8">
        <f t="shared" si="345"/>
        <v>42032.792754629627</v>
      </c>
      <c r="T2681" s="8">
        <f t="shared" si="342"/>
        <v>42062.792754629627</v>
      </c>
      <c r="U2681" s="7">
        <f t="shared" si="346"/>
        <v>30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341"/>
        <v>0.86250000000000004</v>
      </c>
      <c r="P2682" s="7">
        <f t="shared" si="347"/>
        <v>69</v>
      </c>
      <c r="Q2682" s="9" t="str">
        <f t="shared" si="343"/>
        <v>technology</v>
      </c>
      <c r="R2682" s="10" t="str">
        <f t="shared" si="344"/>
        <v>makerspaces</v>
      </c>
      <c r="S2682" s="8">
        <f t="shared" si="345"/>
        <v>42436.003368055557</v>
      </c>
      <c r="T2682" s="8">
        <f t="shared" si="342"/>
        <v>42465.961701388886</v>
      </c>
      <c r="U2682" s="7">
        <f t="shared" si="346"/>
        <v>29.958333333328483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341"/>
        <v>0.6875</v>
      </c>
      <c r="P2683" s="7">
        <f t="shared" si="347"/>
        <v>27.5</v>
      </c>
      <c r="Q2683" s="9" t="str">
        <f t="shared" si="343"/>
        <v>food</v>
      </c>
      <c r="R2683" s="10" t="str">
        <f t="shared" si="344"/>
        <v>food trucks</v>
      </c>
      <c r="S2683" s="8">
        <f t="shared" si="345"/>
        <v>41805.686921296292</v>
      </c>
      <c r="T2683" s="8">
        <f t="shared" si="342"/>
        <v>41830.686921296292</v>
      </c>
      <c r="U2683" s="7">
        <f t="shared" si="346"/>
        <v>25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341"/>
        <v>28.3</v>
      </c>
      <c r="P2684" s="7">
        <f t="shared" si="347"/>
        <v>84.9</v>
      </c>
      <c r="Q2684" s="9" t="str">
        <f t="shared" si="343"/>
        <v>food</v>
      </c>
      <c r="R2684" s="10" t="str">
        <f t="shared" si="344"/>
        <v>food trucks</v>
      </c>
      <c r="S2684" s="8">
        <f t="shared" si="345"/>
        <v>41932.663657407407</v>
      </c>
      <c r="T2684" s="8">
        <f t="shared" si="342"/>
        <v>41965.040972222218</v>
      </c>
      <c r="U2684" s="7">
        <f t="shared" si="346"/>
        <v>32.377314814810234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341"/>
        <v>0.24</v>
      </c>
      <c r="P2685" s="7">
        <f t="shared" si="347"/>
        <v>12</v>
      </c>
      <c r="Q2685" s="9" t="str">
        <f t="shared" si="343"/>
        <v>food</v>
      </c>
      <c r="R2685" s="10" t="str">
        <f t="shared" si="344"/>
        <v>food trucks</v>
      </c>
      <c r="S2685" s="8">
        <f t="shared" si="345"/>
        <v>42034.546759259254</v>
      </c>
      <c r="T2685" s="8">
        <f t="shared" si="342"/>
        <v>42064.546759259254</v>
      </c>
      <c r="U2685" s="7">
        <f t="shared" si="346"/>
        <v>30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341"/>
        <v>1.1428571428571428</v>
      </c>
      <c r="P2686" s="7">
        <f t="shared" si="347"/>
        <v>200</v>
      </c>
      <c r="Q2686" s="9" t="str">
        <f t="shared" si="343"/>
        <v>food</v>
      </c>
      <c r="R2686" s="10" t="str">
        <f t="shared" si="344"/>
        <v>food trucks</v>
      </c>
      <c r="S2686" s="8">
        <f t="shared" si="345"/>
        <v>41820.706307870372</v>
      </c>
      <c r="T2686" s="8">
        <f t="shared" si="342"/>
        <v>41860.706307870372</v>
      </c>
      <c r="U2686" s="7">
        <f t="shared" si="346"/>
        <v>40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341"/>
        <v>0.02</v>
      </c>
      <c r="P2687" s="7">
        <f t="shared" si="347"/>
        <v>10</v>
      </c>
      <c r="Q2687" s="9" t="str">
        <f t="shared" si="343"/>
        <v>food</v>
      </c>
      <c r="R2687" s="10" t="str">
        <f t="shared" si="344"/>
        <v>food trucks</v>
      </c>
      <c r="S2687" s="8">
        <f t="shared" si="345"/>
        <v>42061.487615740734</v>
      </c>
      <c r="T2687" s="8">
        <f t="shared" si="342"/>
        <v>42121.44594907407</v>
      </c>
      <c r="U2687" s="7">
        <f t="shared" si="346"/>
        <v>59.958333333335759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341"/>
        <v>0</v>
      </c>
      <c r="P2688" s="7">
        <f>IF(L2688&gt;0, E2688/L2688,0)</f>
        <v>0</v>
      </c>
      <c r="Q2688" s="9" t="str">
        <f t="shared" si="343"/>
        <v>food</v>
      </c>
      <c r="R2688" s="10" t="str">
        <f t="shared" si="344"/>
        <v>food trucks</v>
      </c>
      <c r="S2688" s="8">
        <f t="shared" si="345"/>
        <v>41892.766469907401</v>
      </c>
      <c r="T2688" s="8">
        <f t="shared" si="342"/>
        <v>41912.766469907401</v>
      </c>
      <c r="U2688" s="7">
        <f t="shared" si="346"/>
        <v>20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341"/>
        <v>0</v>
      </c>
      <c r="P2689" s="7">
        <f>IF(L2689&gt;0, E2689/L2689,0)</f>
        <v>0</v>
      </c>
      <c r="Q2689" s="9" t="str">
        <f t="shared" si="343"/>
        <v>food</v>
      </c>
      <c r="R2689" s="10" t="str">
        <f t="shared" si="344"/>
        <v>food trucks</v>
      </c>
      <c r="S2689" s="8">
        <f t="shared" si="345"/>
        <v>42154.431921296295</v>
      </c>
      <c r="T2689" s="8">
        <f t="shared" si="342"/>
        <v>42184.431921296295</v>
      </c>
      <c r="U2689" s="7">
        <f t="shared" si="346"/>
        <v>30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348">E2690*100/D2690</f>
        <v>0.14799999999999999</v>
      </c>
      <c r="P2690" s="7">
        <f t="shared" ref="P2690:P2700" si="349">E2690/L2690</f>
        <v>5.2857142857142856</v>
      </c>
      <c r="Q2690" s="9" t="str">
        <f t="shared" si="343"/>
        <v>food</v>
      </c>
      <c r="R2690" s="10" t="str">
        <f t="shared" si="344"/>
        <v>food trucks</v>
      </c>
      <c r="S2690" s="8">
        <f t="shared" si="345"/>
        <v>42027.910532407404</v>
      </c>
      <c r="T2690" s="8">
        <f t="shared" ref="T2690:T2753" si="350">(I2690/86400)+25569+(-5/24)</f>
        <v>42058.916666666664</v>
      </c>
      <c r="U2690" s="7">
        <f t="shared" si="346"/>
        <v>31.006134259259852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348"/>
        <v>2.8571428571428571E-3</v>
      </c>
      <c r="P2691" s="7">
        <f t="shared" si="349"/>
        <v>1</v>
      </c>
      <c r="Q2691" s="9" t="str">
        <f t="shared" ref="Q2691:Q2754" si="351">LEFT(N2691, SEARCH("/",N2691,1)-1)</f>
        <v>food</v>
      </c>
      <c r="R2691" s="10" t="str">
        <f t="shared" ref="R2691:R2754" si="352">RIGHT(N2691,LEN(N2691)-FIND("/",N2691))</f>
        <v>food trucks</v>
      </c>
      <c r="S2691" s="8">
        <f t="shared" ref="S2691:S2754" si="353">(J2691/86400)+25569+(-5/24)</f>
        <v>42551.75335648148</v>
      </c>
      <c r="T2691" s="8">
        <f t="shared" si="350"/>
        <v>42581.75335648148</v>
      </c>
      <c r="U2691" s="7">
        <f t="shared" ref="U2691:U2754" si="354">T2691-S2691</f>
        <v>30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348"/>
        <v>10.7325</v>
      </c>
      <c r="P2692" s="7">
        <f t="shared" si="349"/>
        <v>72.762711864406782</v>
      </c>
      <c r="Q2692" s="9" t="str">
        <f t="shared" si="351"/>
        <v>food</v>
      </c>
      <c r="R2692" s="10" t="str">
        <f t="shared" si="352"/>
        <v>food trucks</v>
      </c>
      <c r="S2692" s="8">
        <f t="shared" si="353"/>
        <v>42112.89671296296</v>
      </c>
      <c r="T2692" s="8">
        <f t="shared" si="350"/>
        <v>42157.89671296296</v>
      </c>
      <c r="U2692" s="7">
        <f t="shared" si="354"/>
        <v>45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348"/>
        <v>5.3846153846153849E-2</v>
      </c>
      <c r="P2693" s="7">
        <f t="shared" si="349"/>
        <v>17.5</v>
      </c>
      <c r="Q2693" s="9" t="str">
        <f t="shared" si="351"/>
        <v>food</v>
      </c>
      <c r="R2693" s="10" t="str">
        <f t="shared" si="352"/>
        <v>food trucks</v>
      </c>
      <c r="S2693" s="8">
        <f t="shared" si="353"/>
        <v>42089.515706018516</v>
      </c>
      <c r="T2693" s="8">
        <f t="shared" si="350"/>
        <v>42134.515706018516</v>
      </c>
      <c r="U2693" s="7">
        <f t="shared" si="354"/>
        <v>45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348"/>
        <v>0.7142857142857143</v>
      </c>
      <c r="P2694" s="7">
        <f t="shared" si="349"/>
        <v>25</v>
      </c>
      <c r="Q2694" s="9" t="str">
        <f t="shared" si="351"/>
        <v>food</v>
      </c>
      <c r="R2694" s="10" t="str">
        <f t="shared" si="352"/>
        <v>food trucks</v>
      </c>
      <c r="S2694" s="8">
        <f t="shared" si="353"/>
        <v>42058.125694444439</v>
      </c>
      <c r="T2694" s="8">
        <f t="shared" si="350"/>
        <v>42088.084027777775</v>
      </c>
      <c r="U2694" s="7">
        <f t="shared" si="354"/>
        <v>29.958333333335759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348"/>
        <v>0.8</v>
      </c>
      <c r="P2695" s="7">
        <f t="shared" si="349"/>
        <v>13.333333333333334</v>
      </c>
      <c r="Q2695" s="9" t="str">
        <f t="shared" si="351"/>
        <v>food</v>
      </c>
      <c r="R2695" s="10" t="str">
        <f t="shared" si="352"/>
        <v>food trucks</v>
      </c>
      <c r="S2695" s="8">
        <f t="shared" si="353"/>
        <v>41833.930162037032</v>
      </c>
      <c r="T2695" s="8">
        <f t="shared" si="350"/>
        <v>41863.930162037032</v>
      </c>
      <c r="U2695" s="7">
        <f t="shared" si="354"/>
        <v>30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348"/>
        <v>3.3333333333333335E-3</v>
      </c>
      <c r="P2696" s="7">
        <f t="shared" si="349"/>
        <v>1</v>
      </c>
      <c r="Q2696" s="9" t="str">
        <f t="shared" si="351"/>
        <v>food</v>
      </c>
      <c r="R2696" s="10" t="str">
        <f t="shared" si="352"/>
        <v>food trucks</v>
      </c>
      <c r="S2696" s="8">
        <f t="shared" si="353"/>
        <v>41877.932164351849</v>
      </c>
      <c r="T2696" s="8">
        <f t="shared" si="350"/>
        <v>41907.932164351849</v>
      </c>
      <c r="U2696" s="7">
        <f t="shared" si="354"/>
        <v>30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348"/>
        <v>0.47333333333333333</v>
      </c>
      <c r="P2697" s="7">
        <f t="shared" si="349"/>
        <v>23.666666666666668</v>
      </c>
      <c r="Q2697" s="9" t="str">
        <f t="shared" si="351"/>
        <v>food</v>
      </c>
      <c r="R2697" s="10" t="str">
        <f t="shared" si="352"/>
        <v>food trucks</v>
      </c>
      <c r="S2697" s="8">
        <f t="shared" si="353"/>
        <v>42047.973587962959</v>
      </c>
      <c r="T2697" s="8">
        <f t="shared" si="350"/>
        <v>42107.931921296295</v>
      </c>
      <c r="U2697" s="7">
        <f t="shared" si="354"/>
        <v>59.958333333335759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348"/>
        <v>5.65</v>
      </c>
      <c r="P2698" s="7">
        <f t="shared" si="349"/>
        <v>89.21052631578948</v>
      </c>
      <c r="Q2698" s="9" t="str">
        <f t="shared" si="351"/>
        <v>food</v>
      </c>
      <c r="R2698" s="10" t="str">
        <f t="shared" si="352"/>
        <v>food trucks</v>
      </c>
      <c r="S2698" s="8">
        <f t="shared" si="353"/>
        <v>41964.636111111111</v>
      </c>
      <c r="T2698" s="8">
        <f t="shared" si="350"/>
        <v>41998.636111111111</v>
      </c>
      <c r="U2698" s="7">
        <f t="shared" si="354"/>
        <v>34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348"/>
        <v>26.35217391304348</v>
      </c>
      <c r="P2699" s="7">
        <f t="shared" si="349"/>
        <v>116.55769230769231</v>
      </c>
      <c r="Q2699" s="9" t="str">
        <f t="shared" si="351"/>
        <v>food</v>
      </c>
      <c r="R2699" s="10" t="str">
        <f t="shared" si="352"/>
        <v>food trucks</v>
      </c>
      <c r="S2699" s="8">
        <f t="shared" si="353"/>
        <v>42187.731747685182</v>
      </c>
      <c r="T2699" s="8">
        <f t="shared" si="350"/>
        <v>42218.708333333336</v>
      </c>
      <c r="U2699" s="7">
        <f t="shared" si="354"/>
        <v>30.976585648153559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348"/>
        <v>0.325125</v>
      </c>
      <c r="P2700" s="7">
        <f t="shared" si="349"/>
        <v>13.005000000000001</v>
      </c>
      <c r="Q2700" s="9" t="str">
        <f t="shared" si="351"/>
        <v>food</v>
      </c>
      <c r="R2700" s="10" t="str">
        <f t="shared" si="352"/>
        <v>food trucks</v>
      </c>
      <c r="S2700" s="8">
        <f t="shared" si="353"/>
        <v>41787.689907407403</v>
      </c>
      <c r="T2700" s="8">
        <f t="shared" si="350"/>
        <v>41817.689907407403</v>
      </c>
      <c r="U2700" s="7">
        <f t="shared" si="354"/>
        <v>30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348"/>
        <v>0</v>
      </c>
      <c r="P2701" s="7">
        <f>IF(L2701&gt;0, E2701/L2701,0)</f>
        <v>0</v>
      </c>
      <c r="Q2701" s="9" t="str">
        <f t="shared" si="351"/>
        <v>food</v>
      </c>
      <c r="R2701" s="10" t="str">
        <f t="shared" si="352"/>
        <v>food trucks</v>
      </c>
      <c r="S2701" s="8">
        <f t="shared" si="353"/>
        <v>41829.688229166662</v>
      </c>
      <c r="T2701" s="8">
        <f t="shared" si="350"/>
        <v>41859.688229166662</v>
      </c>
      <c r="U2701" s="7">
        <f t="shared" si="354"/>
        <v>30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348"/>
        <v>0.7000700070007001</v>
      </c>
      <c r="P2702" s="7">
        <f t="shared" ref="P2702:P2744" si="355">E2702/L2702</f>
        <v>17.5</v>
      </c>
      <c r="Q2702" s="9" t="str">
        <f t="shared" si="351"/>
        <v>food</v>
      </c>
      <c r="R2702" s="10" t="str">
        <f t="shared" si="352"/>
        <v>food trucks</v>
      </c>
      <c r="S2702" s="8">
        <f t="shared" si="353"/>
        <v>41870.666342592587</v>
      </c>
      <c r="T2702" s="8">
        <f t="shared" si="350"/>
        <v>41900.666342592587</v>
      </c>
      <c r="U2702" s="7">
        <f t="shared" si="354"/>
        <v>30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348"/>
        <v>46.176470588235297</v>
      </c>
      <c r="P2703" s="7">
        <f t="shared" si="355"/>
        <v>34.130434782608695</v>
      </c>
      <c r="Q2703" s="9" t="str">
        <f t="shared" si="351"/>
        <v>theater</v>
      </c>
      <c r="R2703" s="10" t="str">
        <f t="shared" si="352"/>
        <v>spaces</v>
      </c>
      <c r="S2703" s="8">
        <f t="shared" si="353"/>
        <v>42801.566365740735</v>
      </c>
      <c r="T2703" s="8">
        <f t="shared" si="350"/>
        <v>42832.524699074071</v>
      </c>
      <c r="U2703" s="7">
        <f t="shared" si="354"/>
        <v>30.958333333335759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348"/>
        <v>34.409999999999997</v>
      </c>
      <c r="P2704" s="7">
        <f t="shared" si="355"/>
        <v>132.34615384615384</v>
      </c>
      <c r="Q2704" s="9" t="str">
        <f t="shared" si="351"/>
        <v>theater</v>
      </c>
      <c r="R2704" s="10" t="str">
        <f t="shared" si="352"/>
        <v>spaces</v>
      </c>
      <c r="S2704" s="8">
        <f t="shared" si="353"/>
        <v>42800.593483796292</v>
      </c>
      <c r="T2704" s="8">
        <f t="shared" si="350"/>
        <v>42830.551817129628</v>
      </c>
      <c r="U2704" s="7">
        <f t="shared" si="354"/>
        <v>29.958333333335759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348"/>
        <v>103.75</v>
      </c>
      <c r="P2705" s="7">
        <f t="shared" si="355"/>
        <v>922.22222222222217</v>
      </c>
      <c r="Q2705" s="9" t="str">
        <f t="shared" si="351"/>
        <v>theater</v>
      </c>
      <c r="R2705" s="10" t="str">
        <f t="shared" si="352"/>
        <v>spaces</v>
      </c>
      <c r="S2705" s="8">
        <f t="shared" si="353"/>
        <v>42756.481828703698</v>
      </c>
      <c r="T2705" s="8">
        <f t="shared" si="350"/>
        <v>42816.440162037034</v>
      </c>
      <c r="U2705" s="7">
        <f t="shared" si="354"/>
        <v>59.958333333335759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348"/>
        <v>6.0263157894736841</v>
      </c>
      <c r="P2706" s="7">
        <f t="shared" si="355"/>
        <v>163.57142857142858</v>
      </c>
      <c r="Q2706" s="9" t="str">
        <f t="shared" si="351"/>
        <v>theater</v>
      </c>
      <c r="R2706" s="10" t="str">
        <f t="shared" si="352"/>
        <v>spaces</v>
      </c>
      <c r="S2706" s="8">
        <f t="shared" si="353"/>
        <v>42787.654097222221</v>
      </c>
      <c r="T2706" s="8">
        <f t="shared" si="350"/>
        <v>42830.61243055555</v>
      </c>
      <c r="U2706" s="7">
        <f t="shared" si="354"/>
        <v>42.958333333328483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348"/>
        <v>10.539393939393939</v>
      </c>
      <c r="P2707" s="7">
        <f t="shared" si="355"/>
        <v>217.375</v>
      </c>
      <c r="Q2707" s="9" t="str">
        <f t="shared" si="351"/>
        <v>theater</v>
      </c>
      <c r="R2707" s="10" t="str">
        <f t="shared" si="352"/>
        <v>spaces</v>
      </c>
      <c r="S2707" s="8">
        <f t="shared" si="353"/>
        <v>42773.70784722222</v>
      </c>
      <c r="T2707" s="8">
        <f t="shared" si="350"/>
        <v>42818.666180555556</v>
      </c>
      <c r="U2707" s="7">
        <f t="shared" si="354"/>
        <v>44.958333333335759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348"/>
        <v>112.29714285714286</v>
      </c>
      <c r="P2708" s="7">
        <f t="shared" si="355"/>
        <v>149.44486692015209</v>
      </c>
      <c r="Q2708" s="9" t="str">
        <f t="shared" si="351"/>
        <v>theater</v>
      </c>
      <c r="R2708" s="10" t="str">
        <f t="shared" si="352"/>
        <v>spaces</v>
      </c>
      <c r="S2708" s="8">
        <f t="shared" si="353"/>
        <v>41899.086608796293</v>
      </c>
      <c r="T2708" s="8">
        <f t="shared" si="350"/>
        <v>41928.082638888889</v>
      </c>
      <c r="U2708" s="7">
        <f t="shared" si="354"/>
        <v>28.996030092595902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348"/>
        <v>350.84462500000001</v>
      </c>
      <c r="P2709" s="7">
        <f t="shared" si="355"/>
        <v>71.237487309644663</v>
      </c>
      <c r="Q2709" s="9" t="str">
        <f t="shared" si="351"/>
        <v>theater</v>
      </c>
      <c r="R2709" s="10" t="str">
        <f t="shared" si="352"/>
        <v>spaces</v>
      </c>
      <c r="S2709" s="8">
        <f t="shared" si="353"/>
        <v>41391.574571759258</v>
      </c>
      <c r="T2709" s="8">
        <f t="shared" si="350"/>
        <v>41421.082638888889</v>
      </c>
      <c r="U2709" s="7">
        <f t="shared" si="354"/>
        <v>29.508067129630945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348"/>
        <v>233.21535</v>
      </c>
      <c r="P2710" s="7">
        <f t="shared" si="355"/>
        <v>44.464318398474738</v>
      </c>
      <c r="Q2710" s="9" t="str">
        <f t="shared" si="351"/>
        <v>theater</v>
      </c>
      <c r="R2710" s="10" t="str">
        <f t="shared" si="352"/>
        <v>spaces</v>
      </c>
      <c r="S2710" s="8">
        <f t="shared" si="353"/>
        <v>42512.489884259259</v>
      </c>
      <c r="T2710" s="8">
        <f t="shared" si="350"/>
        <v>42572.489884259259</v>
      </c>
      <c r="U2710" s="7">
        <f t="shared" si="354"/>
        <v>60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348"/>
        <v>101.60599999999999</v>
      </c>
      <c r="P2711" s="7">
        <f t="shared" si="355"/>
        <v>164.94480519480518</v>
      </c>
      <c r="Q2711" s="9" t="str">
        <f t="shared" si="351"/>
        <v>theater</v>
      </c>
      <c r="R2711" s="10" t="str">
        <f t="shared" si="352"/>
        <v>spaces</v>
      </c>
      <c r="S2711" s="8">
        <f t="shared" si="353"/>
        <v>42611.941446759258</v>
      </c>
      <c r="T2711" s="8">
        <f t="shared" si="350"/>
        <v>42646.957638888889</v>
      </c>
      <c r="U2711" s="7">
        <f t="shared" si="354"/>
        <v>35.016192129631236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348"/>
        <v>153.90035</v>
      </c>
      <c r="P2712" s="7">
        <f t="shared" si="355"/>
        <v>84.871516544117654</v>
      </c>
      <c r="Q2712" s="9" t="str">
        <f t="shared" si="351"/>
        <v>theater</v>
      </c>
      <c r="R2712" s="10" t="str">
        <f t="shared" si="352"/>
        <v>spaces</v>
      </c>
      <c r="S2712" s="8">
        <f t="shared" si="353"/>
        <v>41828.021157407406</v>
      </c>
      <c r="T2712" s="8">
        <f t="shared" si="350"/>
        <v>41859.875</v>
      </c>
      <c r="U2712" s="7">
        <f t="shared" si="354"/>
        <v>31.853842592594447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348"/>
        <v>100.71611253196932</v>
      </c>
      <c r="P2713" s="7">
        <f t="shared" si="355"/>
        <v>53.945205479452056</v>
      </c>
      <c r="Q2713" s="9" t="str">
        <f t="shared" si="351"/>
        <v>theater</v>
      </c>
      <c r="R2713" s="10" t="str">
        <f t="shared" si="352"/>
        <v>spaces</v>
      </c>
      <c r="S2713" s="8">
        <f t="shared" si="353"/>
        <v>41780.536921296291</v>
      </c>
      <c r="T2713" s="8">
        <f t="shared" si="350"/>
        <v>41810.709027777775</v>
      </c>
      <c r="U2713" s="7">
        <f t="shared" si="354"/>
        <v>30.172106481484661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348"/>
        <v>131.38181818181818</v>
      </c>
      <c r="P2714" s="7">
        <f t="shared" si="355"/>
        <v>50.531468531468533</v>
      </c>
      <c r="Q2714" s="9" t="str">
        <f t="shared" si="351"/>
        <v>theater</v>
      </c>
      <c r="R2714" s="10" t="str">
        <f t="shared" si="352"/>
        <v>spaces</v>
      </c>
      <c r="S2714" s="8">
        <f t="shared" si="353"/>
        <v>41431.853703703702</v>
      </c>
      <c r="T2714" s="8">
        <f t="shared" si="350"/>
        <v>41468.541666666664</v>
      </c>
      <c r="U2714" s="7">
        <f t="shared" si="354"/>
        <v>36.687962962962047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348"/>
        <v>102.24133333333333</v>
      </c>
      <c r="P2715" s="7">
        <f t="shared" si="355"/>
        <v>108.00140845070422</v>
      </c>
      <c r="Q2715" s="9" t="str">
        <f t="shared" si="351"/>
        <v>theater</v>
      </c>
      <c r="R2715" s="10" t="str">
        <f t="shared" si="352"/>
        <v>spaces</v>
      </c>
      <c r="S2715" s="8">
        <f t="shared" si="353"/>
        <v>42322.445416666662</v>
      </c>
      <c r="T2715" s="8">
        <f t="shared" si="350"/>
        <v>42362.445416666662</v>
      </c>
      <c r="U2715" s="7">
        <f t="shared" si="354"/>
        <v>40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348"/>
        <v>116.35599999999999</v>
      </c>
      <c r="P2716" s="7">
        <f t="shared" si="355"/>
        <v>95.373770491803285</v>
      </c>
      <c r="Q2716" s="9" t="str">
        <f t="shared" si="351"/>
        <v>theater</v>
      </c>
      <c r="R2716" s="10" t="str">
        <f t="shared" si="352"/>
        <v>spaces</v>
      </c>
      <c r="S2716" s="8">
        <f t="shared" si="353"/>
        <v>42629.446712962956</v>
      </c>
      <c r="T2716" s="8">
        <f t="shared" si="350"/>
        <v>42657.749999999993</v>
      </c>
      <c r="U2716" s="7">
        <f t="shared" si="354"/>
        <v>28.30328703703708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348"/>
        <v>264.62241666666665</v>
      </c>
      <c r="P2717" s="7">
        <f t="shared" si="355"/>
        <v>57.631016333938291</v>
      </c>
      <c r="Q2717" s="9" t="str">
        <f t="shared" si="351"/>
        <v>theater</v>
      </c>
      <c r="R2717" s="10" t="str">
        <f t="shared" si="352"/>
        <v>spaces</v>
      </c>
      <c r="S2717" s="8">
        <f t="shared" si="353"/>
        <v>42387.190138888887</v>
      </c>
      <c r="T2717" s="8">
        <f t="shared" si="350"/>
        <v>42421.190138888887</v>
      </c>
      <c r="U2717" s="7">
        <f t="shared" si="354"/>
        <v>34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348"/>
        <v>119.98009999999999</v>
      </c>
      <c r="P2718" s="7">
        <f t="shared" si="355"/>
        <v>64.160481283422456</v>
      </c>
      <c r="Q2718" s="9" t="str">
        <f t="shared" si="351"/>
        <v>theater</v>
      </c>
      <c r="R2718" s="10" t="str">
        <f t="shared" si="352"/>
        <v>spaces</v>
      </c>
      <c r="S2718" s="8">
        <f t="shared" si="353"/>
        <v>42255.124918981477</v>
      </c>
      <c r="T2718" s="8">
        <f t="shared" si="350"/>
        <v>42285.124918981477</v>
      </c>
      <c r="U2718" s="7">
        <f t="shared" si="354"/>
        <v>30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348"/>
        <v>120.104</v>
      </c>
      <c r="P2719" s="7">
        <f t="shared" si="355"/>
        <v>92.387692307692305</v>
      </c>
      <c r="Q2719" s="9" t="str">
        <f t="shared" si="351"/>
        <v>theater</v>
      </c>
      <c r="R2719" s="10" t="str">
        <f t="shared" si="352"/>
        <v>spaces</v>
      </c>
      <c r="S2719" s="8">
        <f t="shared" si="353"/>
        <v>41934.706585648142</v>
      </c>
      <c r="T2719" s="8">
        <f t="shared" si="350"/>
        <v>41979.748252314814</v>
      </c>
      <c r="U2719" s="7">
        <f t="shared" si="354"/>
        <v>45.041666666671517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348"/>
        <v>103.58333333333333</v>
      </c>
      <c r="P2720" s="7">
        <f t="shared" si="355"/>
        <v>125.97972972972973</v>
      </c>
      <c r="Q2720" s="9" t="str">
        <f t="shared" si="351"/>
        <v>theater</v>
      </c>
      <c r="R2720" s="10" t="str">
        <f t="shared" si="352"/>
        <v>spaces</v>
      </c>
      <c r="S2720" s="8">
        <f t="shared" si="353"/>
        <v>42465.388252314813</v>
      </c>
      <c r="T2720" s="8">
        <f t="shared" si="350"/>
        <v>42493.749999999993</v>
      </c>
      <c r="U2720" s="7">
        <f t="shared" si="354"/>
        <v>28.36174768517958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348"/>
        <v>108.83333333333333</v>
      </c>
      <c r="P2721" s="7">
        <f t="shared" si="355"/>
        <v>94.637681159420296</v>
      </c>
      <c r="Q2721" s="9" t="str">
        <f t="shared" si="351"/>
        <v>theater</v>
      </c>
      <c r="R2721" s="10" t="str">
        <f t="shared" si="352"/>
        <v>spaces</v>
      </c>
      <c r="S2721" s="8">
        <f t="shared" si="353"/>
        <v>42417.822847222218</v>
      </c>
      <c r="T2721" s="8">
        <f t="shared" si="350"/>
        <v>42477.781180555554</v>
      </c>
      <c r="U2721" s="7">
        <f t="shared" si="354"/>
        <v>59.958333333335759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348"/>
        <v>118.124</v>
      </c>
      <c r="P2722" s="7">
        <f t="shared" si="355"/>
        <v>170.69942196531792</v>
      </c>
      <c r="Q2722" s="9" t="str">
        <f t="shared" si="351"/>
        <v>theater</v>
      </c>
      <c r="R2722" s="10" t="str">
        <f t="shared" si="352"/>
        <v>spaces</v>
      </c>
      <c r="S2722" s="8">
        <f t="shared" si="353"/>
        <v>42655.257557870369</v>
      </c>
      <c r="T2722" s="8">
        <f t="shared" si="350"/>
        <v>42685.299224537033</v>
      </c>
      <c r="U2722" s="7">
        <f t="shared" si="354"/>
        <v>30.041666666664241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348"/>
        <v>1462</v>
      </c>
      <c r="P2723" s="7">
        <f t="shared" si="355"/>
        <v>40.762081784386616</v>
      </c>
      <c r="Q2723" s="9" t="str">
        <f t="shared" si="351"/>
        <v>technology</v>
      </c>
      <c r="R2723" s="10" t="str">
        <f t="shared" si="352"/>
        <v>hardware</v>
      </c>
      <c r="S2723" s="8">
        <f t="shared" si="353"/>
        <v>41493.335625</v>
      </c>
      <c r="T2723" s="8">
        <f t="shared" si="350"/>
        <v>41523.583333333328</v>
      </c>
      <c r="U2723" s="7">
        <f t="shared" si="354"/>
        <v>30.247708333328774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348"/>
        <v>252.54</v>
      </c>
      <c r="P2724" s="7">
        <f t="shared" si="355"/>
        <v>68.254054054054052</v>
      </c>
      <c r="Q2724" s="9" t="str">
        <f t="shared" si="351"/>
        <v>technology</v>
      </c>
      <c r="R2724" s="10" t="str">
        <f t="shared" si="352"/>
        <v>hardware</v>
      </c>
      <c r="S2724" s="8">
        <f t="shared" si="353"/>
        <v>42704.64876157407</v>
      </c>
      <c r="T2724" s="8">
        <f t="shared" si="350"/>
        <v>42764.64876157407</v>
      </c>
      <c r="U2724" s="7">
        <f t="shared" si="354"/>
        <v>60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348"/>
        <v>140.05000000000001</v>
      </c>
      <c r="P2725" s="7">
        <f t="shared" si="355"/>
        <v>95.48863636363636</v>
      </c>
      <c r="Q2725" s="9" t="str">
        <f t="shared" si="351"/>
        <v>technology</v>
      </c>
      <c r="R2725" s="10" t="str">
        <f t="shared" si="352"/>
        <v>hardware</v>
      </c>
      <c r="S2725" s="8">
        <f t="shared" si="353"/>
        <v>41944.630648148144</v>
      </c>
      <c r="T2725" s="8">
        <f t="shared" si="350"/>
        <v>42004.672314814808</v>
      </c>
      <c r="U2725" s="7">
        <f t="shared" si="354"/>
        <v>60.041666666664241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348"/>
        <v>296.87520259319285</v>
      </c>
      <c r="P2726" s="7">
        <f t="shared" si="355"/>
        <v>7.1902649656526005</v>
      </c>
      <c r="Q2726" s="9" t="str">
        <f t="shared" si="351"/>
        <v>technology</v>
      </c>
      <c r="R2726" s="10" t="str">
        <f t="shared" si="352"/>
        <v>hardware</v>
      </c>
      <c r="S2726" s="8">
        <f t="shared" si="353"/>
        <v>42199.118738425925</v>
      </c>
      <c r="T2726" s="8">
        <f t="shared" si="350"/>
        <v>42231.118738425925</v>
      </c>
      <c r="U2726" s="7">
        <f t="shared" si="354"/>
        <v>32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348"/>
        <v>144.54249999999999</v>
      </c>
      <c r="P2727" s="7">
        <f t="shared" si="355"/>
        <v>511.65486725663715</v>
      </c>
      <c r="Q2727" s="9" t="str">
        <f t="shared" si="351"/>
        <v>technology</v>
      </c>
      <c r="R2727" s="10" t="str">
        <f t="shared" si="352"/>
        <v>hardware</v>
      </c>
      <c r="S2727" s="8">
        <f t="shared" si="353"/>
        <v>42745.53628472222</v>
      </c>
      <c r="T2727" s="8">
        <f t="shared" si="350"/>
        <v>42795.53628472222</v>
      </c>
      <c r="U2727" s="7">
        <f t="shared" si="354"/>
        <v>50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348"/>
        <v>105.745</v>
      </c>
      <c r="P2728" s="7">
        <f t="shared" si="355"/>
        <v>261.74504950495049</v>
      </c>
      <c r="Q2728" s="9" t="str">
        <f t="shared" si="351"/>
        <v>technology</v>
      </c>
      <c r="R2728" s="10" t="str">
        <f t="shared" si="352"/>
        <v>hardware</v>
      </c>
      <c r="S2728" s="8">
        <f t="shared" si="353"/>
        <v>42452.371655092589</v>
      </c>
      <c r="T2728" s="8">
        <f t="shared" si="350"/>
        <v>42482.371655092589</v>
      </c>
      <c r="U2728" s="7">
        <f t="shared" si="354"/>
        <v>30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348"/>
        <v>493.21</v>
      </c>
      <c r="P2729" s="7">
        <f t="shared" si="355"/>
        <v>69.760961810466767</v>
      </c>
      <c r="Q2729" s="9" t="str">
        <f t="shared" si="351"/>
        <v>technology</v>
      </c>
      <c r="R2729" s="10" t="str">
        <f t="shared" si="352"/>
        <v>hardware</v>
      </c>
      <c r="S2729" s="8">
        <f t="shared" si="353"/>
        <v>42198.468321759261</v>
      </c>
      <c r="T2729" s="8">
        <f t="shared" si="350"/>
        <v>42223.468321759261</v>
      </c>
      <c r="U2729" s="7">
        <f t="shared" si="354"/>
        <v>25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348"/>
        <v>201.82666666666665</v>
      </c>
      <c r="P2730" s="7">
        <f t="shared" si="355"/>
        <v>77.229591836734699</v>
      </c>
      <c r="Q2730" s="9" t="str">
        <f t="shared" si="351"/>
        <v>technology</v>
      </c>
      <c r="R2730" s="10" t="str">
        <f t="shared" si="352"/>
        <v>hardware</v>
      </c>
      <c r="S2730" s="8">
        <f t="shared" si="353"/>
        <v>42333.391597222224</v>
      </c>
      <c r="T2730" s="8">
        <f t="shared" si="350"/>
        <v>42368.391597222224</v>
      </c>
      <c r="U2730" s="7">
        <f t="shared" si="354"/>
        <v>35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348"/>
        <v>104.44</v>
      </c>
      <c r="P2731" s="7">
        <f t="shared" si="355"/>
        <v>340.56521739130437</v>
      </c>
      <c r="Q2731" s="9" t="str">
        <f t="shared" si="351"/>
        <v>technology</v>
      </c>
      <c r="R2731" s="10" t="str">
        <f t="shared" si="352"/>
        <v>hardware</v>
      </c>
      <c r="S2731" s="8">
        <f t="shared" si="353"/>
        <v>42095.032372685186</v>
      </c>
      <c r="T2731" s="8">
        <f t="shared" si="350"/>
        <v>42125.032372685186</v>
      </c>
      <c r="U2731" s="7">
        <f t="shared" si="354"/>
        <v>30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348"/>
        <v>170.29262962962963</v>
      </c>
      <c r="P2732" s="7">
        <f t="shared" si="355"/>
        <v>67.417903225806455</v>
      </c>
      <c r="Q2732" s="9" t="str">
        <f t="shared" si="351"/>
        <v>technology</v>
      </c>
      <c r="R2732" s="10" t="str">
        <f t="shared" si="352"/>
        <v>hardware</v>
      </c>
      <c r="S2732" s="8">
        <f t="shared" si="353"/>
        <v>41351.333043981482</v>
      </c>
      <c r="T2732" s="8">
        <f t="shared" si="350"/>
        <v>41386.333043981482</v>
      </c>
      <c r="U2732" s="7">
        <f t="shared" si="354"/>
        <v>35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348"/>
        <v>104.30333333333333</v>
      </c>
      <c r="P2733" s="7">
        <f t="shared" si="355"/>
        <v>845.70270270270271</v>
      </c>
      <c r="Q2733" s="9" t="str">
        <f t="shared" si="351"/>
        <v>technology</v>
      </c>
      <c r="R2733" s="10" t="str">
        <f t="shared" si="352"/>
        <v>hardware</v>
      </c>
      <c r="S2733" s="8">
        <f t="shared" si="353"/>
        <v>41872.317384259259</v>
      </c>
      <c r="T2733" s="8">
        <f t="shared" si="350"/>
        <v>41929.958333333328</v>
      </c>
      <c r="U2733" s="7">
        <f t="shared" si="354"/>
        <v>57.640949074069795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348"/>
        <v>118.25</v>
      </c>
      <c r="P2734" s="7">
        <f t="shared" si="355"/>
        <v>97.191780821917803</v>
      </c>
      <c r="Q2734" s="9" t="str">
        <f t="shared" si="351"/>
        <v>technology</v>
      </c>
      <c r="R2734" s="10" t="str">
        <f t="shared" si="352"/>
        <v>hardware</v>
      </c>
      <c r="S2734" s="8">
        <f t="shared" si="353"/>
        <v>41389.599861111106</v>
      </c>
      <c r="T2734" s="8">
        <f t="shared" si="350"/>
        <v>41421.791666666664</v>
      </c>
      <c r="U2734" s="7">
        <f t="shared" si="354"/>
        <v>32.191805555557949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348"/>
        <v>107.538</v>
      </c>
      <c r="P2735" s="7">
        <f t="shared" si="355"/>
        <v>451.84033613445376</v>
      </c>
      <c r="Q2735" s="9" t="str">
        <f t="shared" si="351"/>
        <v>technology</v>
      </c>
      <c r="R2735" s="10" t="str">
        <f t="shared" si="352"/>
        <v>hardware</v>
      </c>
      <c r="S2735" s="8">
        <f t="shared" si="353"/>
        <v>42044.064513888887</v>
      </c>
      <c r="T2735" s="8">
        <f t="shared" si="350"/>
        <v>42104.022847222215</v>
      </c>
      <c r="U2735" s="7">
        <f t="shared" si="354"/>
        <v>59.958333333328483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348"/>
        <v>2260300</v>
      </c>
      <c r="P2736" s="7">
        <f t="shared" si="355"/>
        <v>138.66871165644173</v>
      </c>
      <c r="Q2736" s="9" t="str">
        <f t="shared" si="351"/>
        <v>technology</v>
      </c>
      <c r="R2736" s="10" t="str">
        <f t="shared" si="352"/>
        <v>hardware</v>
      </c>
      <c r="S2736" s="8">
        <f t="shared" si="353"/>
        <v>42626.460555555554</v>
      </c>
      <c r="T2736" s="8">
        <f t="shared" si="350"/>
        <v>42656.707638888889</v>
      </c>
      <c r="U2736" s="7">
        <f t="shared" si="354"/>
        <v>30.247083333335468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348"/>
        <v>978.1346666666667</v>
      </c>
      <c r="P2737" s="7">
        <f t="shared" si="355"/>
        <v>21.640147492625371</v>
      </c>
      <c r="Q2737" s="9" t="str">
        <f t="shared" si="351"/>
        <v>technology</v>
      </c>
      <c r="R2737" s="10" t="str">
        <f t="shared" si="352"/>
        <v>hardware</v>
      </c>
      <c r="S2737" s="8">
        <f t="shared" si="353"/>
        <v>41315.912615740737</v>
      </c>
      <c r="T2737" s="8">
        <f t="shared" si="350"/>
        <v>41346.625</v>
      </c>
      <c r="U2737" s="7">
        <f t="shared" si="354"/>
        <v>30.712384259262762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348"/>
        <v>122.9</v>
      </c>
      <c r="P2738" s="7">
        <f t="shared" si="355"/>
        <v>169.51724137931035</v>
      </c>
      <c r="Q2738" s="9" t="str">
        <f t="shared" si="351"/>
        <v>technology</v>
      </c>
      <c r="R2738" s="10" t="str">
        <f t="shared" si="352"/>
        <v>hardware</v>
      </c>
      <c r="S2738" s="8">
        <f t="shared" si="353"/>
        <v>41722.458020833328</v>
      </c>
      <c r="T2738" s="8">
        <f t="shared" si="350"/>
        <v>41752.458020833328</v>
      </c>
      <c r="U2738" s="7">
        <f t="shared" si="354"/>
        <v>30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348"/>
        <v>246.06080000000003</v>
      </c>
      <c r="P2739" s="7">
        <f t="shared" si="355"/>
        <v>161.88210526315791</v>
      </c>
      <c r="Q2739" s="9" t="str">
        <f t="shared" si="351"/>
        <v>technology</v>
      </c>
      <c r="R2739" s="10" t="str">
        <f t="shared" si="352"/>
        <v>hardware</v>
      </c>
      <c r="S2739" s="8">
        <f t="shared" si="353"/>
        <v>41611.709340277775</v>
      </c>
      <c r="T2739" s="8">
        <f t="shared" si="350"/>
        <v>41654.583333333328</v>
      </c>
      <c r="U2739" s="7">
        <f t="shared" si="354"/>
        <v>42.873993055553001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348"/>
        <v>147.94</v>
      </c>
      <c r="P2740" s="7">
        <f t="shared" si="355"/>
        <v>493.13333333333333</v>
      </c>
      <c r="Q2740" s="9" t="str">
        <f t="shared" si="351"/>
        <v>technology</v>
      </c>
      <c r="R2740" s="10" t="str">
        <f t="shared" si="352"/>
        <v>hardware</v>
      </c>
      <c r="S2740" s="8">
        <f t="shared" si="353"/>
        <v>42619.935231481482</v>
      </c>
      <c r="T2740" s="8">
        <f t="shared" si="350"/>
        <v>42679.935231481482</v>
      </c>
      <c r="U2740" s="7">
        <f t="shared" si="354"/>
        <v>60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348"/>
        <v>384.09090909090907</v>
      </c>
      <c r="P2741" s="7">
        <f t="shared" si="355"/>
        <v>22.120418848167539</v>
      </c>
      <c r="Q2741" s="9" t="str">
        <f t="shared" si="351"/>
        <v>technology</v>
      </c>
      <c r="R2741" s="10" t="str">
        <f t="shared" si="352"/>
        <v>hardware</v>
      </c>
      <c r="S2741" s="8">
        <f t="shared" si="353"/>
        <v>41719.679594907408</v>
      </c>
      <c r="T2741" s="8">
        <f t="shared" si="350"/>
        <v>41764.679594907408</v>
      </c>
      <c r="U2741" s="7">
        <f t="shared" si="354"/>
        <v>45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348"/>
        <v>103.33333333333333</v>
      </c>
      <c r="P2742" s="7">
        <f t="shared" si="355"/>
        <v>18.235294117647058</v>
      </c>
      <c r="Q2742" s="9" t="str">
        <f t="shared" si="351"/>
        <v>technology</v>
      </c>
      <c r="R2742" s="10" t="str">
        <f t="shared" si="352"/>
        <v>hardware</v>
      </c>
      <c r="S2742" s="8">
        <f t="shared" si="353"/>
        <v>42044.823518518511</v>
      </c>
      <c r="T2742" s="8">
        <f t="shared" si="350"/>
        <v>42074.781851851854</v>
      </c>
      <c r="U2742" s="7">
        <f t="shared" si="354"/>
        <v>29.958333333343035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348"/>
        <v>0.4375</v>
      </c>
      <c r="P2743" s="7">
        <f t="shared" si="355"/>
        <v>8.75</v>
      </c>
      <c r="Q2743" s="9" t="str">
        <f t="shared" si="351"/>
        <v>publishing</v>
      </c>
      <c r="R2743" s="10" t="str">
        <f t="shared" si="352"/>
        <v>children's books</v>
      </c>
      <c r="S2743" s="8">
        <f t="shared" si="353"/>
        <v>41911.449097222219</v>
      </c>
      <c r="T2743" s="8">
        <f t="shared" si="350"/>
        <v>41931.879861111105</v>
      </c>
      <c r="U2743" s="7">
        <f t="shared" si="354"/>
        <v>20.430763888885849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348"/>
        <v>29.24</v>
      </c>
      <c r="P2744" s="7">
        <f t="shared" si="355"/>
        <v>40.611111111111114</v>
      </c>
      <c r="Q2744" s="9" t="str">
        <f t="shared" si="351"/>
        <v>publishing</v>
      </c>
      <c r="R2744" s="10" t="str">
        <f t="shared" si="352"/>
        <v>children's books</v>
      </c>
      <c r="S2744" s="8">
        <f t="shared" si="353"/>
        <v>41030.511423611111</v>
      </c>
      <c r="T2744" s="8">
        <f t="shared" si="350"/>
        <v>41044.511423611111</v>
      </c>
      <c r="U2744" s="7">
        <f t="shared" si="354"/>
        <v>14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348"/>
        <v>0</v>
      </c>
      <c r="P2745" s="7">
        <f>IF(L2745&gt;0, E2745/L2745,0)</f>
        <v>0</v>
      </c>
      <c r="Q2745" s="9" t="str">
        <f t="shared" si="351"/>
        <v>publishing</v>
      </c>
      <c r="R2745" s="10" t="str">
        <f t="shared" si="352"/>
        <v>children's books</v>
      </c>
      <c r="S2745" s="8">
        <f t="shared" si="353"/>
        <v>42632.120451388888</v>
      </c>
      <c r="T2745" s="8">
        <f t="shared" si="350"/>
        <v>42662.120451388888</v>
      </c>
      <c r="U2745" s="7">
        <f t="shared" si="354"/>
        <v>30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348"/>
        <v>5.21875</v>
      </c>
      <c r="P2746" s="7">
        <f t="shared" ref="P2746:P2751" si="356">E2746/L2746</f>
        <v>37.954545454545453</v>
      </c>
      <c r="Q2746" s="9" t="str">
        <f t="shared" si="351"/>
        <v>publishing</v>
      </c>
      <c r="R2746" s="10" t="str">
        <f t="shared" si="352"/>
        <v>children's books</v>
      </c>
      <c r="S2746" s="8">
        <f t="shared" si="353"/>
        <v>40937.854143518518</v>
      </c>
      <c r="T2746" s="8">
        <f t="shared" si="350"/>
        <v>40967.854143518518</v>
      </c>
      <c r="U2746" s="7">
        <f t="shared" si="354"/>
        <v>30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348"/>
        <v>21.887499999999999</v>
      </c>
      <c r="P2747" s="7">
        <f t="shared" si="356"/>
        <v>35.734693877551024</v>
      </c>
      <c r="Q2747" s="9" t="str">
        <f t="shared" si="351"/>
        <v>publishing</v>
      </c>
      <c r="R2747" s="10" t="str">
        <f t="shared" si="352"/>
        <v>children's books</v>
      </c>
      <c r="S2747" s="8">
        <f t="shared" si="353"/>
        <v>41044.779722222222</v>
      </c>
      <c r="T2747" s="8">
        <f t="shared" si="350"/>
        <v>41104.779722222222</v>
      </c>
      <c r="U2747" s="7">
        <f t="shared" si="354"/>
        <v>60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348"/>
        <v>26.7</v>
      </c>
      <c r="P2748" s="7">
        <f t="shared" si="356"/>
        <v>42.157894736842103</v>
      </c>
      <c r="Q2748" s="9" t="str">
        <f t="shared" si="351"/>
        <v>publishing</v>
      </c>
      <c r="R2748" s="10" t="str">
        <f t="shared" si="352"/>
        <v>children's books</v>
      </c>
      <c r="S2748" s="8">
        <f t="shared" si="353"/>
        <v>41850.57304398148</v>
      </c>
      <c r="T2748" s="8">
        <f t="shared" si="350"/>
        <v>41880.57304398148</v>
      </c>
      <c r="U2748" s="7">
        <f t="shared" si="354"/>
        <v>30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348"/>
        <v>28</v>
      </c>
      <c r="P2749" s="7">
        <f t="shared" si="356"/>
        <v>35</v>
      </c>
      <c r="Q2749" s="9" t="str">
        <f t="shared" si="351"/>
        <v>publishing</v>
      </c>
      <c r="R2749" s="10" t="str">
        <f t="shared" si="352"/>
        <v>children's books</v>
      </c>
      <c r="S2749" s="8">
        <f t="shared" si="353"/>
        <v>41044.439780092587</v>
      </c>
      <c r="T2749" s="8">
        <f t="shared" si="350"/>
        <v>41075.923611111109</v>
      </c>
      <c r="U2749" s="7">
        <f t="shared" si="354"/>
        <v>31.483831018522324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348"/>
        <v>1.06</v>
      </c>
      <c r="P2750" s="7">
        <f t="shared" si="356"/>
        <v>13.25</v>
      </c>
      <c r="Q2750" s="9" t="str">
        <f t="shared" si="351"/>
        <v>publishing</v>
      </c>
      <c r="R2750" s="10" t="str">
        <f t="shared" si="352"/>
        <v>children's books</v>
      </c>
      <c r="S2750" s="8">
        <f t="shared" si="353"/>
        <v>42585.502337962964</v>
      </c>
      <c r="T2750" s="8">
        <f t="shared" si="350"/>
        <v>42615.502337962964</v>
      </c>
      <c r="U2750" s="7">
        <f t="shared" si="354"/>
        <v>30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348"/>
        <v>1.1000000000000001</v>
      </c>
      <c r="P2751" s="7">
        <f t="shared" si="356"/>
        <v>55</v>
      </c>
      <c r="Q2751" s="9" t="str">
        <f t="shared" si="351"/>
        <v>publishing</v>
      </c>
      <c r="R2751" s="10" t="str">
        <f t="shared" si="352"/>
        <v>children's books</v>
      </c>
      <c r="S2751" s="8">
        <f t="shared" si="353"/>
        <v>42068.59070601852</v>
      </c>
      <c r="T2751" s="8">
        <f t="shared" si="350"/>
        <v>42098.549039351848</v>
      </c>
      <c r="U2751" s="7">
        <f t="shared" si="354"/>
        <v>29.958333333328483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348"/>
        <v>0</v>
      </c>
      <c r="P2752" s="7">
        <f>IF(L2752&gt;0, E2752/L2752,0)</f>
        <v>0</v>
      </c>
      <c r="Q2752" s="9" t="str">
        <f t="shared" si="351"/>
        <v>publishing</v>
      </c>
      <c r="R2752" s="10" t="str">
        <f t="shared" si="352"/>
        <v>children's books</v>
      </c>
      <c r="S2752" s="8">
        <f t="shared" si="353"/>
        <v>41078.691493055558</v>
      </c>
      <c r="T2752" s="8">
        <f t="shared" si="350"/>
        <v>41090.625</v>
      </c>
      <c r="U2752" s="7">
        <f t="shared" si="354"/>
        <v>11.933506944442343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348"/>
        <v>0</v>
      </c>
      <c r="P2753" s="7">
        <f>IF(L2753&gt;0, E2753/L2753,0)</f>
        <v>0</v>
      </c>
      <c r="Q2753" s="9" t="str">
        <f t="shared" si="351"/>
        <v>publishing</v>
      </c>
      <c r="R2753" s="10" t="str">
        <f t="shared" si="352"/>
        <v>children's books</v>
      </c>
      <c r="S2753" s="8">
        <f t="shared" si="353"/>
        <v>41747.678726851846</v>
      </c>
      <c r="T2753" s="8">
        <f t="shared" si="350"/>
        <v>41807.678726851846</v>
      </c>
      <c r="U2753" s="7">
        <f t="shared" si="354"/>
        <v>60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357">E2754*100/D2754</f>
        <v>11.458333333333334</v>
      </c>
      <c r="P2754" s="7">
        <f>E2754/L2754</f>
        <v>39.285714285714285</v>
      </c>
      <c r="Q2754" s="9" t="str">
        <f t="shared" si="351"/>
        <v>publishing</v>
      </c>
      <c r="R2754" s="10" t="str">
        <f t="shared" si="352"/>
        <v>children's books</v>
      </c>
      <c r="S2754" s="8">
        <f t="shared" si="353"/>
        <v>40855.556759259256</v>
      </c>
      <c r="T2754" s="8">
        <f t="shared" ref="T2754:T2817" si="358">(I2754/86400)+25569+(-5/24)</f>
        <v>40895.556759259256</v>
      </c>
      <c r="U2754" s="7">
        <f t="shared" si="354"/>
        <v>40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357"/>
        <v>19</v>
      </c>
      <c r="P2755" s="7">
        <f>E2755/L2755</f>
        <v>47.5</v>
      </c>
      <c r="Q2755" s="9" t="str">
        <f t="shared" ref="Q2755:Q2818" si="359">LEFT(N2755, SEARCH("/",N2755,1)-1)</f>
        <v>publishing</v>
      </c>
      <c r="R2755" s="10" t="str">
        <f t="shared" ref="R2755:R2818" si="360">RIGHT(N2755,LEN(N2755)-FIND("/",N2755))</f>
        <v>children's books</v>
      </c>
      <c r="S2755" s="8">
        <f t="shared" ref="S2755:S2818" si="361">(J2755/86400)+25569+(-5/24)</f>
        <v>41117.692395833328</v>
      </c>
      <c r="T2755" s="8">
        <f t="shared" si="358"/>
        <v>41147.692395833328</v>
      </c>
      <c r="U2755" s="7">
        <f t="shared" ref="U2755:U2818" si="362">T2755-S2755</f>
        <v>30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357"/>
        <v>0</v>
      </c>
      <c r="P2756" s="7">
        <f>IF(L2756&gt;0, E2756/L2756,0)</f>
        <v>0</v>
      </c>
      <c r="Q2756" s="9" t="str">
        <f t="shared" si="359"/>
        <v>publishing</v>
      </c>
      <c r="R2756" s="10" t="str">
        <f t="shared" si="360"/>
        <v>children's books</v>
      </c>
      <c r="S2756" s="8">
        <f t="shared" si="361"/>
        <v>41863.427673611106</v>
      </c>
      <c r="T2756" s="8">
        <f t="shared" si="358"/>
        <v>41893.427673611106</v>
      </c>
      <c r="U2756" s="7">
        <f t="shared" si="362"/>
        <v>30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357"/>
        <v>52</v>
      </c>
      <c r="P2757" s="7">
        <f>E2757/L2757</f>
        <v>17.333333333333332</v>
      </c>
      <c r="Q2757" s="9" t="str">
        <f t="shared" si="359"/>
        <v>publishing</v>
      </c>
      <c r="R2757" s="10" t="str">
        <f t="shared" si="360"/>
        <v>children's books</v>
      </c>
      <c r="S2757" s="8">
        <f t="shared" si="361"/>
        <v>42072.582488425927</v>
      </c>
      <c r="T2757" s="8">
        <f t="shared" si="358"/>
        <v>42102.582488425927</v>
      </c>
      <c r="U2757" s="7">
        <f t="shared" si="362"/>
        <v>30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357"/>
        <v>10.48</v>
      </c>
      <c r="P2758" s="7">
        <f>E2758/L2758</f>
        <v>31.757575757575758</v>
      </c>
      <c r="Q2758" s="9" t="str">
        <f t="shared" si="359"/>
        <v>publishing</v>
      </c>
      <c r="R2758" s="10" t="str">
        <f t="shared" si="360"/>
        <v>children's books</v>
      </c>
      <c r="S2758" s="8">
        <f t="shared" si="361"/>
        <v>41620.692141203697</v>
      </c>
      <c r="T2758" s="8">
        <f t="shared" si="358"/>
        <v>41650.692141203697</v>
      </c>
      <c r="U2758" s="7">
        <f t="shared" si="362"/>
        <v>30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357"/>
        <v>0.66666666666666663</v>
      </c>
      <c r="P2759" s="7">
        <f>E2759/L2759</f>
        <v>5</v>
      </c>
      <c r="Q2759" s="9" t="str">
        <f t="shared" si="359"/>
        <v>publishing</v>
      </c>
      <c r="R2759" s="10" t="str">
        <f t="shared" si="360"/>
        <v>children's books</v>
      </c>
      <c r="S2759" s="8">
        <f t="shared" si="361"/>
        <v>42573.448287037034</v>
      </c>
      <c r="T2759" s="8">
        <f t="shared" si="358"/>
        <v>42588.448287037034</v>
      </c>
      <c r="U2759" s="7">
        <f t="shared" si="362"/>
        <v>15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357"/>
        <v>11.7</v>
      </c>
      <c r="P2760" s="7">
        <f>E2760/L2760</f>
        <v>39</v>
      </c>
      <c r="Q2760" s="9" t="str">
        <f t="shared" si="359"/>
        <v>publishing</v>
      </c>
      <c r="R2760" s="10" t="str">
        <f t="shared" si="360"/>
        <v>children's books</v>
      </c>
      <c r="S2760" s="8">
        <f t="shared" si="361"/>
        <v>42639.23359953703</v>
      </c>
      <c r="T2760" s="8">
        <f t="shared" si="358"/>
        <v>42653.23359953703</v>
      </c>
      <c r="U2760" s="7">
        <f t="shared" si="362"/>
        <v>14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357"/>
        <v>10.5</v>
      </c>
      <c r="P2761" s="7">
        <f>E2761/L2761</f>
        <v>52.5</v>
      </c>
      <c r="Q2761" s="9" t="str">
        <f t="shared" si="359"/>
        <v>publishing</v>
      </c>
      <c r="R2761" s="10" t="str">
        <f t="shared" si="360"/>
        <v>children's books</v>
      </c>
      <c r="S2761" s="8">
        <f t="shared" si="361"/>
        <v>42524.158171296294</v>
      </c>
      <c r="T2761" s="8">
        <f t="shared" si="358"/>
        <v>42567.158171296294</v>
      </c>
      <c r="U2761" s="7">
        <f t="shared" si="362"/>
        <v>43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357"/>
        <v>0</v>
      </c>
      <c r="P2762" s="7">
        <f>IF(L2762&gt;0, E2762/L2762,0)</f>
        <v>0</v>
      </c>
      <c r="Q2762" s="9" t="str">
        <f t="shared" si="359"/>
        <v>publishing</v>
      </c>
      <c r="R2762" s="10" t="str">
        <f t="shared" si="360"/>
        <v>children's books</v>
      </c>
      <c r="S2762" s="8">
        <f t="shared" si="361"/>
        <v>41415.252986111111</v>
      </c>
      <c r="T2762" s="8">
        <f t="shared" si="358"/>
        <v>41445.252986111111</v>
      </c>
      <c r="U2762" s="7">
        <f t="shared" si="362"/>
        <v>30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357"/>
        <v>0.72</v>
      </c>
      <c r="P2763" s="7">
        <f>E2763/L2763</f>
        <v>9</v>
      </c>
      <c r="Q2763" s="9" t="str">
        <f t="shared" si="359"/>
        <v>publishing</v>
      </c>
      <c r="R2763" s="10" t="str">
        <f t="shared" si="360"/>
        <v>children's books</v>
      </c>
      <c r="S2763" s="8">
        <f t="shared" si="361"/>
        <v>41246.85524305555</v>
      </c>
      <c r="T2763" s="8">
        <f t="shared" si="358"/>
        <v>41276.85524305555</v>
      </c>
      <c r="U2763" s="7">
        <f t="shared" si="362"/>
        <v>30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357"/>
        <v>0.76923076923076927</v>
      </c>
      <c r="P2764" s="7">
        <f>E2764/L2764</f>
        <v>25</v>
      </c>
      <c r="Q2764" s="9" t="str">
        <f t="shared" si="359"/>
        <v>publishing</v>
      </c>
      <c r="R2764" s="10" t="str">
        <f t="shared" si="360"/>
        <v>children's books</v>
      </c>
      <c r="S2764" s="8">
        <f t="shared" si="361"/>
        <v>40926.828645833331</v>
      </c>
      <c r="T2764" s="8">
        <f t="shared" si="358"/>
        <v>40986.786979166667</v>
      </c>
      <c r="U2764" s="7">
        <f t="shared" si="362"/>
        <v>59.958333333335759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357"/>
        <v>0.22842639593908629</v>
      </c>
      <c r="P2765" s="7">
        <f>E2765/L2765</f>
        <v>30</v>
      </c>
      <c r="Q2765" s="9" t="str">
        <f t="shared" si="359"/>
        <v>publishing</v>
      </c>
      <c r="R2765" s="10" t="str">
        <f t="shared" si="360"/>
        <v>children's books</v>
      </c>
      <c r="S2765" s="8">
        <f t="shared" si="361"/>
        <v>41373.371342592589</v>
      </c>
      <c r="T2765" s="8">
        <f t="shared" si="358"/>
        <v>41418.371342592589</v>
      </c>
      <c r="U2765" s="7">
        <f t="shared" si="362"/>
        <v>45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357"/>
        <v>1.125</v>
      </c>
      <c r="P2766" s="7">
        <f>E2766/L2766</f>
        <v>11.25</v>
      </c>
      <c r="Q2766" s="9" t="str">
        <f t="shared" si="359"/>
        <v>publishing</v>
      </c>
      <c r="R2766" s="10" t="str">
        <f t="shared" si="360"/>
        <v>children's books</v>
      </c>
      <c r="S2766" s="8">
        <f t="shared" si="361"/>
        <v>41030.083692129629</v>
      </c>
      <c r="T2766" s="8">
        <f t="shared" si="358"/>
        <v>41059.583333333328</v>
      </c>
      <c r="U2766" s="7">
        <f t="shared" si="362"/>
        <v>29.499641203699866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357"/>
        <v>0</v>
      </c>
      <c r="P2767" s="7">
        <f>IF(L2767&gt;0, E2767/L2767,0)</f>
        <v>0</v>
      </c>
      <c r="Q2767" s="9" t="str">
        <f t="shared" si="359"/>
        <v>publishing</v>
      </c>
      <c r="R2767" s="10" t="str">
        <f t="shared" si="360"/>
        <v>children's books</v>
      </c>
      <c r="S2767" s="8">
        <f t="shared" si="361"/>
        <v>41194.370694444442</v>
      </c>
      <c r="T2767" s="8">
        <f t="shared" si="358"/>
        <v>41210.370694444442</v>
      </c>
      <c r="U2767" s="7">
        <f t="shared" si="362"/>
        <v>16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357"/>
        <v>2</v>
      </c>
      <c r="P2768" s="7">
        <f>E2768/L2768</f>
        <v>25</v>
      </c>
      <c r="Q2768" s="9" t="str">
        <f t="shared" si="359"/>
        <v>publishing</v>
      </c>
      <c r="R2768" s="10" t="str">
        <f t="shared" si="360"/>
        <v>children's books</v>
      </c>
      <c r="S2768" s="8">
        <f t="shared" si="361"/>
        <v>40736.459699074076</v>
      </c>
      <c r="T2768" s="8">
        <f t="shared" si="358"/>
        <v>40766.459699074076</v>
      </c>
      <c r="U2768" s="7">
        <f t="shared" si="362"/>
        <v>30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357"/>
        <v>0.85</v>
      </c>
      <c r="P2769" s="7">
        <f>E2769/L2769</f>
        <v>11.333333333333334</v>
      </c>
      <c r="Q2769" s="9" t="str">
        <f t="shared" si="359"/>
        <v>publishing</v>
      </c>
      <c r="R2769" s="10" t="str">
        <f t="shared" si="360"/>
        <v>children's books</v>
      </c>
      <c r="S2769" s="8">
        <f t="shared" si="361"/>
        <v>42172.750578703701</v>
      </c>
      <c r="T2769" s="8">
        <f t="shared" si="358"/>
        <v>42232.750578703701</v>
      </c>
      <c r="U2769" s="7">
        <f t="shared" si="362"/>
        <v>60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357"/>
        <v>14.314285714285715</v>
      </c>
      <c r="P2770" s="7">
        <f>E2770/L2770</f>
        <v>29.470588235294116</v>
      </c>
      <c r="Q2770" s="9" t="str">
        <f t="shared" si="359"/>
        <v>publishing</v>
      </c>
      <c r="R2770" s="10" t="str">
        <f t="shared" si="360"/>
        <v>children's books</v>
      </c>
      <c r="S2770" s="8">
        <f t="shared" si="361"/>
        <v>40967.4065162037</v>
      </c>
      <c r="T2770" s="8">
        <f t="shared" si="358"/>
        <v>40997.364849537036</v>
      </c>
      <c r="U2770" s="7">
        <f t="shared" si="362"/>
        <v>29.958333333335759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357"/>
        <v>0.25</v>
      </c>
      <c r="P2771" s="7">
        <f>E2771/L2771</f>
        <v>1</v>
      </c>
      <c r="Q2771" s="9" t="str">
        <f t="shared" si="359"/>
        <v>publishing</v>
      </c>
      <c r="R2771" s="10" t="str">
        <f t="shared" si="360"/>
        <v>children's books</v>
      </c>
      <c r="S2771" s="8">
        <f t="shared" si="361"/>
        <v>41745.617939814816</v>
      </c>
      <c r="T2771" s="8">
        <f t="shared" si="358"/>
        <v>41795.617939814816</v>
      </c>
      <c r="U2771" s="7">
        <f t="shared" si="362"/>
        <v>50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357"/>
        <v>10.411250000000001</v>
      </c>
      <c r="P2772" s="7">
        <f>E2772/L2772</f>
        <v>63.098484848484851</v>
      </c>
      <c r="Q2772" s="9" t="str">
        <f t="shared" si="359"/>
        <v>publishing</v>
      </c>
      <c r="R2772" s="10" t="str">
        <f t="shared" si="360"/>
        <v>children's books</v>
      </c>
      <c r="S2772" s="8">
        <f t="shared" si="361"/>
        <v>41686.496874999997</v>
      </c>
      <c r="T2772" s="8">
        <f t="shared" si="358"/>
        <v>41716.455208333333</v>
      </c>
      <c r="U2772" s="7">
        <f t="shared" si="362"/>
        <v>29.958333333335759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357"/>
        <v>0</v>
      </c>
      <c r="P2773" s="7">
        <f>IF(L2773&gt;0, E2773/L2773,0)</f>
        <v>0</v>
      </c>
      <c r="Q2773" s="9" t="str">
        <f t="shared" si="359"/>
        <v>publishing</v>
      </c>
      <c r="R2773" s="10" t="str">
        <f t="shared" si="360"/>
        <v>children's books</v>
      </c>
      <c r="S2773" s="8">
        <f t="shared" si="361"/>
        <v>41257.323379629626</v>
      </c>
      <c r="T2773" s="8">
        <f t="shared" si="358"/>
        <v>41306.5</v>
      </c>
      <c r="U2773" s="7">
        <f t="shared" si="362"/>
        <v>49.176620370373712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357"/>
        <v>0</v>
      </c>
      <c r="P2774" s="7">
        <f>IF(L2774&gt;0, E2774/L2774,0)</f>
        <v>0</v>
      </c>
      <c r="Q2774" s="9" t="str">
        <f t="shared" si="359"/>
        <v>publishing</v>
      </c>
      <c r="R2774" s="10" t="str">
        <f t="shared" si="360"/>
        <v>children's books</v>
      </c>
      <c r="S2774" s="8">
        <f t="shared" si="361"/>
        <v>41537.660810185182</v>
      </c>
      <c r="T2774" s="8">
        <f t="shared" si="358"/>
        <v>41552.660810185182</v>
      </c>
      <c r="U2774" s="7">
        <f t="shared" si="362"/>
        <v>15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357"/>
        <v>0.18867924528301888</v>
      </c>
      <c r="P2775" s="7">
        <f t="shared" ref="P2775:P2781" si="363">E2775/L2775</f>
        <v>1</v>
      </c>
      <c r="Q2775" s="9" t="str">
        <f t="shared" si="359"/>
        <v>publishing</v>
      </c>
      <c r="R2775" s="10" t="str">
        <f t="shared" si="360"/>
        <v>children's books</v>
      </c>
      <c r="S2775" s="8">
        <f t="shared" si="361"/>
        <v>42474.656493055554</v>
      </c>
      <c r="T2775" s="8">
        <f t="shared" si="358"/>
        <v>42484.656493055554</v>
      </c>
      <c r="U2775" s="7">
        <f t="shared" si="362"/>
        <v>10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357"/>
        <v>14.25</v>
      </c>
      <c r="P2776" s="7">
        <f t="shared" si="363"/>
        <v>43.846153846153847</v>
      </c>
      <c r="Q2776" s="9" t="str">
        <f t="shared" si="359"/>
        <v>publishing</v>
      </c>
      <c r="R2776" s="10" t="str">
        <f t="shared" si="360"/>
        <v>children's books</v>
      </c>
      <c r="S2776" s="8">
        <f t="shared" si="361"/>
        <v>41310.918148148143</v>
      </c>
      <c r="T2776" s="8">
        <f t="shared" si="358"/>
        <v>41340.918148148143</v>
      </c>
      <c r="U2776" s="7">
        <f t="shared" si="362"/>
        <v>30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357"/>
        <v>3</v>
      </c>
      <c r="P2777" s="7">
        <f t="shared" si="363"/>
        <v>75</v>
      </c>
      <c r="Q2777" s="9" t="str">
        <f t="shared" si="359"/>
        <v>publishing</v>
      </c>
      <c r="R2777" s="10" t="str">
        <f t="shared" si="360"/>
        <v>children's books</v>
      </c>
      <c r="S2777" s="8">
        <f t="shared" si="361"/>
        <v>40862.805023148147</v>
      </c>
      <c r="T2777" s="8">
        <f t="shared" si="358"/>
        <v>40892.805023148147</v>
      </c>
      <c r="U2777" s="7">
        <f t="shared" si="362"/>
        <v>30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357"/>
        <v>7.8809523809523814</v>
      </c>
      <c r="P2778" s="7">
        <f t="shared" si="363"/>
        <v>45.972222222222221</v>
      </c>
      <c r="Q2778" s="9" t="str">
        <f t="shared" si="359"/>
        <v>publishing</v>
      </c>
      <c r="R2778" s="10" t="str">
        <f t="shared" si="360"/>
        <v>children's books</v>
      </c>
      <c r="S2778" s="8">
        <f t="shared" si="361"/>
        <v>42136.088842592588</v>
      </c>
      <c r="T2778" s="8">
        <f t="shared" si="358"/>
        <v>42167.088842592588</v>
      </c>
      <c r="U2778" s="7">
        <f t="shared" si="362"/>
        <v>31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357"/>
        <v>0.33333333333333331</v>
      </c>
      <c r="P2779" s="7">
        <f t="shared" si="363"/>
        <v>10</v>
      </c>
      <c r="Q2779" s="9" t="str">
        <f t="shared" si="359"/>
        <v>publishing</v>
      </c>
      <c r="R2779" s="10" t="str">
        <f t="shared" si="360"/>
        <v>children's books</v>
      </c>
      <c r="S2779" s="8">
        <f t="shared" si="361"/>
        <v>42172.460694444446</v>
      </c>
      <c r="T2779" s="8">
        <f t="shared" si="358"/>
        <v>42202.460694444446</v>
      </c>
      <c r="U2779" s="7">
        <f t="shared" si="362"/>
        <v>30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357"/>
        <v>25.545454545454547</v>
      </c>
      <c r="P2780" s="7">
        <f t="shared" si="363"/>
        <v>93.666666666666671</v>
      </c>
      <c r="Q2780" s="9" t="str">
        <f t="shared" si="359"/>
        <v>publishing</v>
      </c>
      <c r="R2780" s="10" t="str">
        <f t="shared" si="360"/>
        <v>children's books</v>
      </c>
      <c r="S2780" s="8">
        <f t="shared" si="361"/>
        <v>41846.769745370366</v>
      </c>
      <c r="T2780" s="8">
        <f t="shared" si="358"/>
        <v>41876.769745370366</v>
      </c>
      <c r="U2780" s="7">
        <f t="shared" si="362"/>
        <v>30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357"/>
        <v>2.12</v>
      </c>
      <c r="P2781" s="7">
        <f t="shared" si="363"/>
        <v>53</v>
      </c>
      <c r="Q2781" s="9" t="str">
        <f t="shared" si="359"/>
        <v>publishing</v>
      </c>
      <c r="R2781" s="10" t="str">
        <f t="shared" si="360"/>
        <v>children's books</v>
      </c>
      <c r="S2781" s="8">
        <f t="shared" si="361"/>
        <v>42300.377557870372</v>
      </c>
      <c r="T2781" s="8">
        <f t="shared" si="358"/>
        <v>42330.419224537036</v>
      </c>
      <c r="U2781" s="7">
        <f t="shared" si="362"/>
        <v>30.041666666664241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357"/>
        <v>0</v>
      </c>
      <c r="P2782" s="7">
        <f>IF(L2782&gt;0, E2782/L2782,0)</f>
        <v>0</v>
      </c>
      <c r="Q2782" s="9" t="str">
        <f t="shared" si="359"/>
        <v>publishing</v>
      </c>
      <c r="R2782" s="10" t="str">
        <f t="shared" si="360"/>
        <v>children's books</v>
      </c>
      <c r="S2782" s="8">
        <f t="shared" si="361"/>
        <v>42774.239444444444</v>
      </c>
      <c r="T2782" s="8">
        <f t="shared" si="358"/>
        <v>42804.239444444444</v>
      </c>
      <c r="U2782" s="7">
        <f t="shared" si="362"/>
        <v>30</v>
      </c>
    </row>
    <row r="2783" spans="1:21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357"/>
        <v>105.28</v>
      </c>
      <c r="P2783" s="7">
        <f t="shared" ref="P2783:P2814" si="364">E2783/L2783</f>
        <v>47</v>
      </c>
      <c r="Q2783" s="9" t="str">
        <f t="shared" si="359"/>
        <v>theater</v>
      </c>
      <c r="R2783" s="10" t="str">
        <f t="shared" si="360"/>
        <v>plays</v>
      </c>
      <c r="S2783" s="8">
        <f t="shared" si="361"/>
        <v>42018.733263888884</v>
      </c>
      <c r="T2783" s="8">
        <f t="shared" si="358"/>
        <v>42047.083333333336</v>
      </c>
      <c r="U2783" s="7">
        <f t="shared" si="362"/>
        <v>28.350069444451947</v>
      </c>
    </row>
    <row r="2784" spans="1:21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357"/>
        <v>120</v>
      </c>
      <c r="P2784" s="7">
        <f t="shared" si="364"/>
        <v>66.666666666666671</v>
      </c>
      <c r="Q2784" s="9" t="str">
        <f t="shared" si="359"/>
        <v>theater</v>
      </c>
      <c r="R2784" s="10" t="str">
        <f t="shared" si="360"/>
        <v>plays</v>
      </c>
      <c r="S2784" s="8">
        <f t="shared" si="361"/>
        <v>42026.716643518514</v>
      </c>
      <c r="T2784" s="8">
        <f t="shared" si="358"/>
        <v>42051.999305555553</v>
      </c>
      <c r="U2784" s="7">
        <f t="shared" si="362"/>
        <v>25.282662037039699</v>
      </c>
    </row>
    <row r="2785" spans="1:21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357"/>
        <v>114.5</v>
      </c>
      <c r="P2785" s="7">
        <f t="shared" si="364"/>
        <v>18.770491803278688</v>
      </c>
      <c r="Q2785" s="9" t="str">
        <f t="shared" si="359"/>
        <v>theater</v>
      </c>
      <c r="R2785" s="10" t="str">
        <f t="shared" si="360"/>
        <v>plays</v>
      </c>
      <c r="S2785" s="8">
        <f t="shared" si="361"/>
        <v>42103.326921296299</v>
      </c>
      <c r="T2785" s="8">
        <f t="shared" si="358"/>
        <v>42117.326921296299</v>
      </c>
      <c r="U2785" s="7">
        <f t="shared" si="362"/>
        <v>14</v>
      </c>
    </row>
    <row r="2786" spans="1:21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357"/>
        <v>119</v>
      </c>
      <c r="P2786" s="7">
        <f t="shared" si="364"/>
        <v>66.111111111111114</v>
      </c>
      <c r="Q2786" s="9" t="str">
        <f t="shared" si="359"/>
        <v>theater</v>
      </c>
      <c r="R2786" s="10" t="str">
        <f t="shared" si="360"/>
        <v>plays</v>
      </c>
      <c r="S2786" s="8">
        <f t="shared" si="361"/>
        <v>41920.579201388886</v>
      </c>
      <c r="T2786" s="8">
        <f t="shared" si="358"/>
        <v>41941.579201388886</v>
      </c>
      <c r="U2786" s="7">
        <f t="shared" si="362"/>
        <v>21</v>
      </c>
    </row>
    <row r="2787" spans="1:21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357"/>
        <v>104.68</v>
      </c>
      <c r="P2787" s="7">
        <f t="shared" si="364"/>
        <v>36.859154929577464</v>
      </c>
      <c r="Q2787" s="9" t="str">
        <f t="shared" si="359"/>
        <v>theater</v>
      </c>
      <c r="R2787" s="10" t="str">
        <f t="shared" si="360"/>
        <v>plays</v>
      </c>
      <c r="S2787" s="8">
        <f t="shared" si="361"/>
        <v>42557.981099537035</v>
      </c>
      <c r="T2787" s="8">
        <f t="shared" si="358"/>
        <v>42587.666666666664</v>
      </c>
      <c r="U2787" s="7">
        <f t="shared" si="362"/>
        <v>29.685567129628907</v>
      </c>
    </row>
    <row r="2788" spans="1:21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357"/>
        <v>117.84</v>
      </c>
      <c r="P2788" s="7">
        <f t="shared" si="364"/>
        <v>39.810810810810814</v>
      </c>
      <c r="Q2788" s="9" t="str">
        <f t="shared" si="359"/>
        <v>theater</v>
      </c>
      <c r="R2788" s="10" t="str">
        <f t="shared" si="360"/>
        <v>plays</v>
      </c>
      <c r="S2788" s="8">
        <f t="shared" si="361"/>
        <v>41815.360879629625</v>
      </c>
      <c r="T2788" s="8">
        <f t="shared" si="358"/>
        <v>41829.360879629625</v>
      </c>
      <c r="U2788" s="7">
        <f t="shared" si="362"/>
        <v>14</v>
      </c>
    </row>
    <row r="2789" spans="1:21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357"/>
        <v>119.7</v>
      </c>
      <c r="P2789" s="7">
        <f t="shared" si="364"/>
        <v>31.5</v>
      </c>
      <c r="Q2789" s="9" t="str">
        <f t="shared" si="359"/>
        <v>theater</v>
      </c>
      <c r="R2789" s="10" t="str">
        <f t="shared" si="360"/>
        <v>plays</v>
      </c>
      <c r="S2789" s="8">
        <f t="shared" si="361"/>
        <v>41807.990185185183</v>
      </c>
      <c r="T2789" s="8">
        <f t="shared" si="358"/>
        <v>41837.990185185183</v>
      </c>
      <c r="U2789" s="7">
        <f t="shared" si="362"/>
        <v>30</v>
      </c>
    </row>
    <row r="2790" spans="1:21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357"/>
        <v>102.5</v>
      </c>
      <c r="P2790" s="7">
        <f t="shared" si="364"/>
        <v>102.5</v>
      </c>
      <c r="Q2790" s="9" t="str">
        <f t="shared" si="359"/>
        <v>theater</v>
      </c>
      <c r="R2790" s="10" t="str">
        <f t="shared" si="360"/>
        <v>plays</v>
      </c>
      <c r="S2790" s="8">
        <f t="shared" si="361"/>
        <v>42550.49355324074</v>
      </c>
      <c r="T2790" s="8">
        <f t="shared" si="358"/>
        <v>42580.49355324074</v>
      </c>
      <c r="U2790" s="7">
        <f t="shared" si="362"/>
        <v>30</v>
      </c>
    </row>
    <row r="2791" spans="1:21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357"/>
        <v>101.16666666666667</v>
      </c>
      <c r="P2791" s="7">
        <f t="shared" si="364"/>
        <v>126.45833333333333</v>
      </c>
      <c r="Q2791" s="9" t="str">
        <f t="shared" si="359"/>
        <v>theater</v>
      </c>
      <c r="R2791" s="10" t="str">
        <f t="shared" si="360"/>
        <v>plays</v>
      </c>
      <c r="S2791" s="8">
        <f t="shared" si="361"/>
        <v>42055.804791666662</v>
      </c>
      <c r="T2791" s="8">
        <f t="shared" si="358"/>
        <v>42074.958333333336</v>
      </c>
      <c r="U2791" s="7">
        <f t="shared" si="362"/>
        <v>19.153541666673846</v>
      </c>
    </row>
    <row r="2792" spans="1:21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357"/>
        <v>105.33333333333333</v>
      </c>
      <c r="P2792" s="7">
        <f t="shared" si="364"/>
        <v>47.878787878787875</v>
      </c>
      <c r="Q2792" s="9" t="str">
        <f t="shared" si="359"/>
        <v>theater</v>
      </c>
      <c r="R2792" s="10" t="str">
        <f t="shared" si="360"/>
        <v>plays</v>
      </c>
      <c r="S2792" s="8">
        <f t="shared" si="361"/>
        <v>42016.730358796289</v>
      </c>
      <c r="T2792" s="8">
        <f t="shared" si="358"/>
        <v>42046.730358796289</v>
      </c>
      <c r="U2792" s="7">
        <f t="shared" si="362"/>
        <v>30</v>
      </c>
    </row>
    <row r="2793" spans="1:21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357"/>
        <v>102.5</v>
      </c>
      <c r="P2793" s="7">
        <f t="shared" si="364"/>
        <v>73.214285714285708</v>
      </c>
      <c r="Q2793" s="9" t="str">
        <f t="shared" si="359"/>
        <v>theater</v>
      </c>
      <c r="R2793" s="10" t="str">
        <f t="shared" si="360"/>
        <v>plays</v>
      </c>
      <c r="S2793" s="8">
        <f t="shared" si="361"/>
        <v>42591.691655092589</v>
      </c>
      <c r="T2793" s="8">
        <f t="shared" si="358"/>
        <v>42621.958333333336</v>
      </c>
      <c r="U2793" s="7">
        <f t="shared" si="362"/>
        <v>30.266678240746842</v>
      </c>
    </row>
    <row r="2794" spans="1:21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357"/>
        <v>107.6</v>
      </c>
      <c r="P2794" s="7">
        <f t="shared" si="364"/>
        <v>89.666666666666671</v>
      </c>
      <c r="Q2794" s="9" t="str">
        <f t="shared" si="359"/>
        <v>theater</v>
      </c>
      <c r="R2794" s="10" t="str">
        <f t="shared" si="360"/>
        <v>plays</v>
      </c>
      <c r="S2794" s="8">
        <f t="shared" si="361"/>
        <v>42183.022673611107</v>
      </c>
      <c r="T2794" s="8">
        <f t="shared" si="358"/>
        <v>42228.022673611107</v>
      </c>
      <c r="U2794" s="7">
        <f t="shared" si="362"/>
        <v>45</v>
      </c>
    </row>
    <row r="2795" spans="1:21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357"/>
        <v>110.5675</v>
      </c>
      <c r="P2795" s="7">
        <f t="shared" si="364"/>
        <v>151.4623287671233</v>
      </c>
      <c r="Q2795" s="9" t="str">
        <f t="shared" si="359"/>
        <v>theater</v>
      </c>
      <c r="R2795" s="10" t="str">
        <f t="shared" si="360"/>
        <v>plays</v>
      </c>
      <c r="S2795" s="8">
        <f t="shared" si="361"/>
        <v>42176.210706018515</v>
      </c>
      <c r="T2795" s="8">
        <f t="shared" si="358"/>
        <v>42206.210706018515</v>
      </c>
      <c r="U2795" s="7">
        <f t="shared" si="362"/>
        <v>30</v>
      </c>
    </row>
    <row r="2796" spans="1:21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357"/>
        <v>150</v>
      </c>
      <c r="P2796" s="7">
        <f t="shared" si="364"/>
        <v>25</v>
      </c>
      <c r="Q2796" s="9" t="str">
        <f t="shared" si="359"/>
        <v>theater</v>
      </c>
      <c r="R2796" s="10" t="str">
        <f t="shared" si="360"/>
        <v>plays</v>
      </c>
      <c r="S2796" s="8">
        <f t="shared" si="361"/>
        <v>42416.48332175926</v>
      </c>
      <c r="T2796" s="8">
        <f t="shared" si="358"/>
        <v>42432.583333333336</v>
      </c>
      <c r="U2796" s="7">
        <f t="shared" si="362"/>
        <v>16.100011574075324</v>
      </c>
    </row>
    <row r="2797" spans="1:21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357"/>
        <v>104.28571428571429</v>
      </c>
      <c r="P2797" s="7">
        <f t="shared" si="364"/>
        <v>36.5</v>
      </c>
      <c r="Q2797" s="9" t="str">
        <f t="shared" si="359"/>
        <v>theater</v>
      </c>
      <c r="R2797" s="10" t="str">
        <f t="shared" si="360"/>
        <v>plays</v>
      </c>
      <c r="S2797" s="8">
        <f t="shared" si="361"/>
        <v>41780.317604166667</v>
      </c>
      <c r="T2797" s="8">
        <f t="shared" si="358"/>
        <v>41796.75</v>
      </c>
      <c r="U2797" s="7">
        <f t="shared" si="362"/>
        <v>16.43239583333343</v>
      </c>
    </row>
    <row r="2798" spans="1:21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357"/>
        <v>115.5</v>
      </c>
      <c r="P2798" s="7">
        <f t="shared" si="364"/>
        <v>44</v>
      </c>
      <c r="Q2798" s="9" t="str">
        <f t="shared" si="359"/>
        <v>theater</v>
      </c>
      <c r="R2798" s="10" t="str">
        <f t="shared" si="360"/>
        <v>plays</v>
      </c>
      <c r="S2798" s="8">
        <f t="shared" si="361"/>
        <v>41795.319768518515</v>
      </c>
      <c r="T2798" s="8">
        <f t="shared" si="358"/>
        <v>41825.319768518515</v>
      </c>
      <c r="U2798" s="7">
        <f t="shared" si="362"/>
        <v>30</v>
      </c>
    </row>
    <row r="2799" spans="1:21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357"/>
        <v>102.64512499999999</v>
      </c>
      <c r="P2799" s="7">
        <f t="shared" si="364"/>
        <v>87.357553191489373</v>
      </c>
      <c r="Q2799" s="9" t="str">
        <f t="shared" si="359"/>
        <v>theater</v>
      </c>
      <c r="R2799" s="10" t="str">
        <f t="shared" si="360"/>
        <v>plays</v>
      </c>
      <c r="S2799" s="8">
        <f t="shared" si="361"/>
        <v>41798.731944444444</v>
      </c>
      <c r="T2799" s="8">
        <f t="shared" si="358"/>
        <v>41828.731944444444</v>
      </c>
      <c r="U2799" s="7">
        <f t="shared" si="362"/>
        <v>30</v>
      </c>
    </row>
    <row r="2800" spans="1:21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357"/>
        <v>101.4</v>
      </c>
      <c r="P2800" s="7">
        <f t="shared" si="364"/>
        <v>36.474820143884891</v>
      </c>
      <c r="Q2800" s="9" t="str">
        <f t="shared" si="359"/>
        <v>theater</v>
      </c>
      <c r="R2800" s="10" t="str">
        <f t="shared" si="360"/>
        <v>plays</v>
      </c>
      <c r="S2800" s="8">
        <f t="shared" si="361"/>
        <v>42201.466678240737</v>
      </c>
      <c r="T2800" s="8">
        <f t="shared" si="358"/>
        <v>42216.458333333336</v>
      </c>
      <c r="U2800" s="7">
        <f t="shared" si="362"/>
        <v>14.991655092599103</v>
      </c>
    </row>
    <row r="2801" spans="1:21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357"/>
        <v>116.6348</v>
      </c>
      <c r="P2801" s="7">
        <f t="shared" si="364"/>
        <v>44.859538461538463</v>
      </c>
      <c r="Q2801" s="9" t="str">
        <f t="shared" si="359"/>
        <v>theater</v>
      </c>
      <c r="R2801" s="10" t="str">
        <f t="shared" si="360"/>
        <v>plays</v>
      </c>
      <c r="S2801" s="8">
        <f t="shared" si="361"/>
        <v>42507.05636574074</v>
      </c>
      <c r="T2801" s="8">
        <f t="shared" si="358"/>
        <v>42538.458333333336</v>
      </c>
      <c r="U2801" s="7">
        <f t="shared" si="362"/>
        <v>31.401967592595611</v>
      </c>
    </row>
    <row r="2802" spans="1:21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357"/>
        <v>133</v>
      </c>
      <c r="P2802" s="7">
        <f t="shared" si="364"/>
        <v>42.903225806451616</v>
      </c>
      <c r="Q2802" s="9" t="str">
        <f t="shared" si="359"/>
        <v>theater</v>
      </c>
      <c r="R2802" s="10" t="str">
        <f t="shared" si="360"/>
        <v>plays</v>
      </c>
      <c r="S2802" s="8">
        <f t="shared" si="361"/>
        <v>41948.344513888886</v>
      </c>
      <c r="T2802" s="8">
        <f t="shared" si="358"/>
        <v>42008.344513888886</v>
      </c>
      <c r="U2802" s="7">
        <f t="shared" si="362"/>
        <v>60</v>
      </c>
    </row>
    <row r="2803" spans="1:21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357"/>
        <v>133.19999999999999</v>
      </c>
      <c r="P2803" s="7">
        <f t="shared" si="364"/>
        <v>51.230769230769234</v>
      </c>
      <c r="Q2803" s="9" t="str">
        <f t="shared" si="359"/>
        <v>theater</v>
      </c>
      <c r="R2803" s="10" t="str">
        <f t="shared" si="360"/>
        <v>plays</v>
      </c>
      <c r="S2803" s="8">
        <f t="shared" si="361"/>
        <v>41900.034826388888</v>
      </c>
      <c r="T2803" s="8">
        <f t="shared" si="358"/>
        <v>41922.25</v>
      </c>
      <c r="U2803" s="7">
        <f t="shared" si="362"/>
        <v>22.215173611111823</v>
      </c>
    </row>
    <row r="2804" spans="1:21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357"/>
        <v>101.83333333333333</v>
      </c>
      <c r="P2804" s="7">
        <f t="shared" si="364"/>
        <v>33.944444444444443</v>
      </c>
      <c r="Q2804" s="9" t="str">
        <f t="shared" si="359"/>
        <v>theater</v>
      </c>
      <c r="R2804" s="10" t="str">
        <f t="shared" si="360"/>
        <v>plays</v>
      </c>
      <c r="S2804" s="8">
        <f t="shared" si="361"/>
        <v>42192.438738425924</v>
      </c>
      <c r="T2804" s="8">
        <f t="shared" si="358"/>
        <v>42222.438738425924</v>
      </c>
      <c r="U2804" s="7">
        <f t="shared" si="362"/>
        <v>30</v>
      </c>
    </row>
    <row r="2805" spans="1:21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357"/>
        <v>127.95</v>
      </c>
      <c r="P2805" s="7">
        <f t="shared" si="364"/>
        <v>90.744680851063833</v>
      </c>
      <c r="Q2805" s="9" t="str">
        <f t="shared" si="359"/>
        <v>theater</v>
      </c>
      <c r="R2805" s="10" t="str">
        <f t="shared" si="360"/>
        <v>plays</v>
      </c>
      <c r="S2805" s="8">
        <f t="shared" si="361"/>
        <v>42157.857361111113</v>
      </c>
      <c r="T2805" s="8">
        <f t="shared" si="358"/>
        <v>42200.791666666664</v>
      </c>
      <c r="U2805" s="7">
        <f t="shared" si="362"/>
        <v>42.934305555550964</v>
      </c>
    </row>
    <row r="2806" spans="1:21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357"/>
        <v>115</v>
      </c>
      <c r="P2806" s="7">
        <f t="shared" si="364"/>
        <v>50</v>
      </c>
      <c r="Q2806" s="9" t="str">
        <f t="shared" si="359"/>
        <v>theater</v>
      </c>
      <c r="R2806" s="10" t="str">
        <f t="shared" si="360"/>
        <v>plays</v>
      </c>
      <c r="S2806" s="8">
        <f t="shared" si="361"/>
        <v>41881.245254629626</v>
      </c>
      <c r="T2806" s="8">
        <f t="shared" si="358"/>
        <v>41911.245254629626</v>
      </c>
      <c r="U2806" s="7">
        <f t="shared" si="362"/>
        <v>30</v>
      </c>
    </row>
    <row r="2807" spans="1:21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357"/>
        <v>110</v>
      </c>
      <c r="P2807" s="7">
        <f t="shared" si="364"/>
        <v>24.444444444444443</v>
      </c>
      <c r="Q2807" s="9" t="str">
        <f t="shared" si="359"/>
        <v>theater</v>
      </c>
      <c r="R2807" s="10" t="str">
        <f t="shared" si="360"/>
        <v>plays</v>
      </c>
      <c r="S2807" s="8">
        <f t="shared" si="361"/>
        <v>42213.2971412037</v>
      </c>
      <c r="T2807" s="8">
        <f t="shared" si="358"/>
        <v>42238.2971412037</v>
      </c>
      <c r="U2807" s="7">
        <f t="shared" si="362"/>
        <v>25</v>
      </c>
    </row>
    <row r="2808" spans="1:21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357"/>
        <v>112.1</v>
      </c>
      <c r="P2808" s="7">
        <f t="shared" si="364"/>
        <v>44.25</v>
      </c>
      <c r="Q2808" s="9" t="str">
        <f t="shared" si="359"/>
        <v>theater</v>
      </c>
      <c r="R2808" s="10" t="str">
        <f t="shared" si="360"/>
        <v>plays</v>
      </c>
      <c r="S2808" s="8">
        <f t="shared" si="361"/>
        <v>42185.058912037035</v>
      </c>
      <c r="T2808" s="8">
        <f t="shared" si="358"/>
        <v>42221.249999999993</v>
      </c>
      <c r="U2808" s="7">
        <f t="shared" si="362"/>
        <v>36.191087962957681</v>
      </c>
    </row>
    <row r="2809" spans="1:21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357"/>
        <v>126</v>
      </c>
      <c r="P2809" s="7">
        <f t="shared" si="364"/>
        <v>67.741935483870961</v>
      </c>
      <c r="Q2809" s="9" t="str">
        <f t="shared" si="359"/>
        <v>theater</v>
      </c>
      <c r="R2809" s="10" t="str">
        <f t="shared" si="360"/>
        <v>plays</v>
      </c>
      <c r="S2809" s="8">
        <f t="shared" si="361"/>
        <v>42154.664791666662</v>
      </c>
      <c r="T2809" s="8">
        <f t="shared" si="358"/>
        <v>42184.664791666662</v>
      </c>
      <c r="U2809" s="7">
        <f t="shared" si="362"/>
        <v>30</v>
      </c>
    </row>
    <row r="2810" spans="1:21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357"/>
        <v>100.24444444444444</v>
      </c>
      <c r="P2810" s="7">
        <f t="shared" si="364"/>
        <v>65.376811594202906</v>
      </c>
      <c r="Q2810" s="9" t="str">
        <f t="shared" si="359"/>
        <v>theater</v>
      </c>
      <c r="R2810" s="10" t="str">
        <f t="shared" si="360"/>
        <v>plays</v>
      </c>
      <c r="S2810" s="8">
        <f t="shared" si="361"/>
        <v>42208.638136574074</v>
      </c>
      <c r="T2810" s="8">
        <f t="shared" si="358"/>
        <v>42238.638136574074</v>
      </c>
      <c r="U2810" s="7">
        <f t="shared" si="362"/>
        <v>30</v>
      </c>
    </row>
    <row r="2811" spans="1:21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357"/>
        <v>102.4</v>
      </c>
      <c r="P2811" s="7">
        <f t="shared" si="364"/>
        <v>121.9047619047619</v>
      </c>
      <c r="Q2811" s="9" t="str">
        <f t="shared" si="359"/>
        <v>theater</v>
      </c>
      <c r="R2811" s="10" t="str">
        <f t="shared" si="360"/>
        <v>plays</v>
      </c>
      <c r="S2811" s="8">
        <f t="shared" si="361"/>
        <v>42451.288483796299</v>
      </c>
      <c r="T2811" s="8">
        <f t="shared" si="358"/>
        <v>42459.402083333327</v>
      </c>
      <c r="U2811" s="7">
        <f t="shared" si="362"/>
        <v>8.1135995370277669</v>
      </c>
    </row>
    <row r="2812" spans="1:21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357"/>
        <v>108.2</v>
      </c>
      <c r="P2812" s="7">
        <f t="shared" si="364"/>
        <v>47.456140350877192</v>
      </c>
      <c r="Q2812" s="9" t="str">
        <f t="shared" si="359"/>
        <v>theater</v>
      </c>
      <c r="R2812" s="10" t="str">
        <f t="shared" si="360"/>
        <v>plays</v>
      </c>
      <c r="S2812" s="8">
        <f t="shared" si="361"/>
        <v>41758.931296296294</v>
      </c>
      <c r="T2812" s="8">
        <f t="shared" si="358"/>
        <v>41790.957638888889</v>
      </c>
      <c r="U2812" s="7">
        <f t="shared" si="362"/>
        <v>32.026342592595029</v>
      </c>
    </row>
    <row r="2813" spans="1:21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357"/>
        <v>100.27</v>
      </c>
      <c r="P2813" s="7">
        <f t="shared" si="364"/>
        <v>92.842592592592595</v>
      </c>
      <c r="Q2813" s="9" t="str">
        <f t="shared" si="359"/>
        <v>theater</v>
      </c>
      <c r="R2813" s="10" t="str">
        <f t="shared" si="360"/>
        <v>plays</v>
      </c>
      <c r="S2813" s="8">
        <f t="shared" si="361"/>
        <v>42028.288229166668</v>
      </c>
      <c r="T2813" s="8">
        <f t="shared" si="358"/>
        <v>42058.288229166668</v>
      </c>
      <c r="U2813" s="7">
        <f t="shared" si="362"/>
        <v>30</v>
      </c>
    </row>
    <row r="2814" spans="1:21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357"/>
        <v>113.3</v>
      </c>
      <c r="P2814" s="7">
        <f t="shared" si="364"/>
        <v>68.253012048192772</v>
      </c>
      <c r="Q2814" s="9" t="str">
        <f t="shared" si="359"/>
        <v>theater</v>
      </c>
      <c r="R2814" s="10" t="str">
        <f t="shared" si="360"/>
        <v>plays</v>
      </c>
      <c r="S2814" s="8">
        <f t="shared" si="361"/>
        <v>42054.535856481474</v>
      </c>
      <c r="T2814" s="8">
        <f t="shared" si="358"/>
        <v>42099.958333333336</v>
      </c>
      <c r="U2814" s="7">
        <f t="shared" si="362"/>
        <v>45.422476851861575</v>
      </c>
    </row>
    <row r="2815" spans="1:21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357"/>
        <v>127.57571428571428</v>
      </c>
      <c r="P2815" s="7">
        <f t="shared" ref="P2815:P2843" si="365">E2815/L2815</f>
        <v>37.209583333333335</v>
      </c>
      <c r="Q2815" s="9" t="str">
        <f t="shared" si="359"/>
        <v>theater</v>
      </c>
      <c r="R2815" s="10" t="str">
        <f t="shared" si="360"/>
        <v>plays</v>
      </c>
      <c r="S2815" s="8">
        <f t="shared" si="361"/>
        <v>42693.534270833326</v>
      </c>
      <c r="T2815" s="8">
        <f t="shared" si="358"/>
        <v>42718.534270833326</v>
      </c>
      <c r="U2815" s="7">
        <f t="shared" si="362"/>
        <v>25</v>
      </c>
    </row>
    <row r="2816" spans="1:21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357"/>
        <v>107.73333333333333</v>
      </c>
      <c r="P2816" s="7">
        <f t="shared" si="365"/>
        <v>25.25</v>
      </c>
      <c r="Q2816" s="9" t="str">
        <f t="shared" si="359"/>
        <v>theater</v>
      </c>
      <c r="R2816" s="10" t="str">
        <f t="shared" si="360"/>
        <v>plays</v>
      </c>
      <c r="S2816" s="8">
        <f t="shared" si="361"/>
        <v>42103.191145833327</v>
      </c>
      <c r="T2816" s="8">
        <f t="shared" si="358"/>
        <v>42133.191145833327</v>
      </c>
      <c r="U2816" s="7">
        <f t="shared" si="362"/>
        <v>30</v>
      </c>
    </row>
    <row r="2817" spans="1:21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357"/>
        <v>242</v>
      </c>
      <c r="P2817" s="7">
        <f t="shared" si="365"/>
        <v>43.214285714285715</v>
      </c>
      <c r="Q2817" s="9" t="str">
        <f t="shared" si="359"/>
        <v>theater</v>
      </c>
      <c r="R2817" s="10" t="str">
        <f t="shared" si="360"/>
        <v>plays</v>
      </c>
      <c r="S2817" s="8">
        <f t="shared" si="361"/>
        <v>42559.568391203698</v>
      </c>
      <c r="T2817" s="8">
        <f t="shared" si="358"/>
        <v>42589.568391203698</v>
      </c>
      <c r="U2817" s="7">
        <f t="shared" si="362"/>
        <v>30</v>
      </c>
    </row>
    <row r="2818" spans="1:21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366">E2818*100/D2818</f>
        <v>141.56666666666666</v>
      </c>
      <c r="P2818" s="7">
        <f t="shared" si="365"/>
        <v>25.130177514792898</v>
      </c>
      <c r="Q2818" s="9" t="str">
        <f t="shared" si="359"/>
        <v>theater</v>
      </c>
      <c r="R2818" s="10" t="str">
        <f t="shared" si="360"/>
        <v>plays</v>
      </c>
      <c r="S2818" s="8">
        <f t="shared" si="361"/>
        <v>42188.259166666663</v>
      </c>
      <c r="T2818" s="8">
        <f t="shared" ref="T2818:T2881" si="367">(I2818/86400)+25569+(-5/24)</f>
        <v>42218.458333333336</v>
      </c>
      <c r="U2818" s="7">
        <f t="shared" si="362"/>
        <v>30.199166666672681</v>
      </c>
    </row>
    <row r="2819" spans="1:21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366"/>
        <v>130</v>
      </c>
      <c r="P2819" s="7">
        <f t="shared" si="365"/>
        <v>23.636363636363637</v>
      </c>
      <c r="Q2819" s="9" t="str">
        <f t="shared" ref="Q2819:Q2882" si="368">LEFT(N2819, SEARCH("/",N2819,1)-1)</f>
        <v>theater</v>
      </c>
      <c r="R2819" s="10" t="str">
        <f t="shared" ref="R2819:R2882" si="369">RIGHT(N2819,LEN(N2819)-FIND("/",N2819))</f>
        <v>plays</v>
      </c>
      <c r="S2819" s="8">
        <f t="shared" ref="S2819:S2882" si="370">(J2819/86400)+25569+(-5/24)</f>
        <v>42023.42664351852</v>
      </c>
      <c r="T2819" s="8">
        <f t="shared" si="367"/>
        <v>42063.42664351852</v>
      </c>
      <c r="U2819" s="7">
        <f t="shared" ref="U2819:U2882" si="371">T2819-S2819</f>
        <v>40</v>
      </c>
    </row>
    <row r="2820" spans="1:21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366"/>
        <v>106.03</v>
      </c>
      <c r="P2820" s="7">
        <f t="shared" si="365"/>
        <v>103.95098039215686</v>
      </c>
      <c r="Q2820" s="9" t="str">
        <f t="shared" si="368"/>
        <v>theater</v>
      </c>
      <c r="R2820" s="10" t="str">
        <f t="shared" si="369"/>
        <v>plays</v>
      </c>
      <c r="S2820" s="8">
        <f t="shared" si="370"/>
        <v>42250.389884259253</v>
      </c>
      <c r="T2820" s="8">
        <f t="shared" si="367"/>
        <v>42270.389884259253</v>
      </c>
      <c r="U2820" s="7">
        <f t="shared" si="371"/>
        <v>20</v>
      </c>
    </row>
    <row r="2821" spans="1:21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366"/>
        <v>104.8</v>
      </c>
      <c r="P2821" s="7">
        <f t="shared" si="365"/>
        <v>50.384615384615387</v>
      </c>
      <c r="Q2821" s="9" t="str">
        <f t="shared" si="368"/>
        <v>theater</v>
      </c>
      <c r="R2821" s="10" t="str">
        <f t="shared" si="369"/>
        <v>plays</v>
      </c>
      <c r="S2821" s="8">
        <f t="shared" si="370"/>
        <v>42139.317233796297</v>
      </c>
      <c r="T2821" s="8">
        <f t="shared" si="367"/>
        <v>42169.317233796297</v>
      </c>
      <c r="U2821" s="7">
        <f t="shared" si="371"/>
        <v>30</v>
      </c>
    </row>
    <row r="2822" spans="1:21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366"/>
        <v>136</v>
      </c>
      <c r="P2822" s="7">
        <f t="shared" si="365"/>
        <v>13.6</v>
      </c>
      <c r="Q2822" s="9" t="str">
        <f t="shared" si="368"/>
        <v>theater</v>
      </c>
      <c r="R2822" s="10" t="str">
        <f t="shared" si="369"/>
        <v>plays</v>
      </c>
      <c r="S2822" s="8">
        <f t="shared" si="370"/>
        <v>42401.402650462966</v>
      </c>
      <c r="T2822" s="8">
        <f t="shared" si="367"/>
        <v>42425.791666666664</v>
      </c>
      <c r="U2822" s="7">
        <f t="shared" si="371"/>
        <v>24.389016203698702</v>
      </c>
    </row>
    <row r="2823" spans="1:21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366"/>
        <v>100</v>
      </c>
      <c r="P2823" s="7">
        <f t="shared" si="365"/>
        <v>28.571428571428573</v>
      </c>
      <c r="Q2823" s="9" t="str">
        <f t="shared" si="368"/>
        <v>theater</v>
      </c>
      <c r="R2823" s="10" t="str">
        <f t="shared" si="369"/>
        <v>plays</v>
      </c>
      <c r="S2823" s="8">
        <f t="shared" si="370"/>
        <v>41875.714525462965</v>
      </c>
      <c r="T2823" s="8">
        <f t="shared" si="367"/>
        <v>41905.714525462965</v>
      </c>
      <c r="U2823" s="7">
        <f t="shared" si="371"/>
        <v>30</v>
      </c>
    </row>
    <row r="2824" spans="1:21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366"/>
        <v>100</v>
      </c>
      <c r="P2824" s="7">
        <f t="shared" si="365"/>
        <v>63.829787234042556</v>
      </c>
      <c r="Q2824" s="9" t="str">
        <f t="shared" si="368"/>
        <v>theater</v>
      </c>
      <c r="R2824" s="10" t="str">
        <f t="shared" si="369"/>
        <v>plays</v>
      </c>
      <c r="S2824" s="8">
        <f t="shared" si="370"/>
        <v>42060.475601851846</v>
      </c>
      <c r="T2824" s="8">
        <f t="shared" si="367"/>
        <v>42090.433935185181</v>
      </c>
      <c r="U2824" s="7">
        <f t="shared" si="371"/>
        <v>29.958333333335759</v>
      </c>
    </row>
    <row r="2825" spans="1:21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366"/>
        <v>124</v>
      </c>
      <c r="P2825" s="7">
        <f t="shared" si="365"/>
        <v>8.8571428571428577</v>
      </c>
      <c r="Q2825" s="9" t="str">
        <f t="shared" si="368"/>
        <v>theater</v>
      </c>
      <c r="R2825" s="10" t="str">
        <f t="shared" si="369"/>
        <v>plays</v>
      </c>
      <c r="S2825" s="8">
        <f t="shared" si="370"/>
        <v>42066.803310185183</v>
      </c>
      <c r="T2825" s="8">
        <f t="shared" si="367"/>
        <v>42094.749305555553</v>
      </c>
      <c r="U2825" s="7">
        <f t="shared" si="371"/>
        <v>27.945995370369928</v>
      </c>
    </row>
    <row r="2826" spans="1:21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366"/>
        <v>116.92307692307692</v>
      </c>
      <c r="P2826" s="7">
        <f t="shared" si="365"/>
        <v>50.666666666666664</v>
      </c>
      <c r="Q2826" s="9" t="str">
        <f t="shared" si="368"/>
        <v>theater</v>
      </c>
      <c r="R2826" s="10" t="str">
        <f t="shared" si="369"/>
        <v>plays</v>
      </c>
      <c r="S2826" s="8">
        <f t="shared" si="370"/>
        <v>42136.0624537037</v>
      </c>
      <c r="T2826" s="8">
        <f t="shared" si="367"/>
        <v>42167.863194444442</v>
      </c>
      <c r="U2826" s="7">
        <f t="shared" si="371"/>
        <v>31.800740740742185</v>
      </c>
    </row>
    <row r="2827" spans="1:21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366"/>
        <v>103.33333333333333</v>
      </c>
      <c r="P2827" s="7">
        <f t="shared" si="365"/>
        <v>60.784313725490193</v>
      </c>
      <c r="Q2827" s="9" t="str">
        <f t="shared" si="368"/>
        <v>theater</v>
      </c>
      <c r="R2827" s="10" t="str">
        <f t="shared" si="369"/>
        <v>plays</v>
      </c>
      <c r="S2827" s="8">
        <f t="shared" si="370"/>
        <v>42312.584328703706</v>
      </c>
      <c r="T2827" s="8">
        <f t="shared" si="367"/>
        <v>42342.584328703706</v>
      </c>
      <c r="U2827" s="7">
        <f t="shared" si="371"/>
        <v>30</v>
      </c>
    </row>
    <row r="2828" spans="1:21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366"/>
        <v>107.75</v>
      </c>
      <c r="P2828" s="7">
        <f t="shared" si="365"/>
        <v>113.42105263157895</v>
      </c>
      <c r="Q2828" s="9" t="str">
        <f t="shared" si="368"/>
        <v>theater</v>
      </c>
      <c r="R2828" s="10" t="str">
        <f t="shared" si="369"/>
        <v>plays</v>
      </c>
      <c r="S2828" s="8">
        <f t="shared" si="370"/>
        <v>42170.826527777775</v>
      </c>
      <c r="T2828" s="8">
        <f t="shared" si="367"/>
        <v>42195.083333333336</v>
      </c>
      <c r="U2828" s="7">
        <f t="shared" si="371"/>
        <v>24.256805555560277</v>
      </c>
    </row>
    <row r="2829" spans="1:21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366"/>
        <v>120.25</v>
      </c>
      <c r="P2829" s="7">
        <f t="shared" si="365"/>
        <v>104.56521739130434</v>
      </c>
      <c r="Q2829" s="9" t="str">
        <f t="shared" si="368"/>
        <v>theater</v>
      </c>
      <c r="R2829" s="10" t="str">
        <f t="shared" si="369"/>
        <v>plays</v>
      </c>
      <c r="S2829" s="8">
        <f t="shared" si="370"/>
        <v>42494.475300925922</v>
      </c>
      <c r="T2829" s="8">
        <f t="shared" si="367"/>
        <v>42524.479166666664</v>
      </c>
      <c r="U2829" s="7">
        <f t="shared" si="371"/>
        <v>30.003865740742185</v>
      </c>
    </row>
    <row r="2830" spans="1:21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366"/>
        <v>100.37894736842105</v>
      </c>
      <c r="P2830" s="7">
        <f t="shared" si="365"/>
        <v>98.30927835051547</v>
      </c>
      <c r="Q2830" s="9" t="str">
        <f t="shared" si="368"/>
        <v>theater</v>
      </c>
      <c r="R2830" s="10" t="str">
        <f t="shared" si="369"/>
        <v>plays</v>
      </c>
      <c r="S2830" s="8">
        <f t="shared" si="370"/>
        <v>42254.056354166663</v>
      </c>
      <c r="T2830" s="8">
        <f t="shared" si="367"/>
        <v>42279.749999999993</v>
      </c>
      <c r="U2830" s="7">
        <f t="shared" si="371"/>
        <v>25.693645833329356</v>
      </c>
    </row>
    <row r="2831" spans="1:21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366"/>
        <v>106.52</v>
      </c>
      <c r="P2831" s="7">
        <f t="shared" si="365"/>
        <v>35.039473684210527</v>
      </c>
      <c r="Q2831" s="9" t="str">
        <f t="shared" si="368"/>
        <v>theater</v>
      </c>
      <c r="R2831" s="10" t="str">
        <f t="shared" si="369"/>
        <v>plays</v>
      </c>
      <c r="S2831" s="8">
        <f t="shared" si="370"/>
        <v>42495.225902777776</v>
      </c>
      <c r="T2831" s="8">
        <f t="shared" si="367"/>
        <v>42523.225902777776</v>
      </c>
      <c r="U2831" s="7">
        <f t="shared" si="371"/>
        <v>28</v>
      </c>
    </row>
    <row r="2832" spans="1:21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366"/>
        <v>100</v>
      </c>
      <c r="P2832" s="7">
        <f t="shared" si="365"/>
        <v>272.72727272727275</v>
      </c>
      <c r="Q2832" s="9" t="str">
        <f t="shared" si="368"/>
        <v>theater</v>
      </c>
      <c r="R2832" s="10" t="str">
        <f t="shared" si="369"/>
        <v>plays</v>
      </c>
      <c r="S2832" s="8">
        <f t="shared" si="370"/>
        <v>41758.631342592591</v>
      </c>
      <c r="T2832" s="8">
        <f t="shared" si="367"/>
        <v>41770.957638888889</v>
      </c>
      <c r="U2832" s="7">
        <f t="shared" si="371"/>
        <v>12.326296296298096</v>
      </c>
    </row>
    <row r="2833" spans="1:21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366"/>
        <v>110.66666666666667</v>
      </c>
      <c r="P2833" s="7">
        <f t="shared" si="365"/>
        <v>63.846153846153847</v>
      </c>
      <c r="Q2833" s="9" t="str">
        <f t="shared" si="368"/>
        <v>theater</v>
      </c>
      <c r="R2833" s="10" t="str">
        <f t="shared" si="369"/>
        <v>plays</v>
      </c>
      <c r="S2833" s="8">
        <f t="shared" si="370"/>
        <v>42171.616550925923</v>
      </c>
      <c r="T2833" s="8">
        <f t="shared" si="367"/>
        <v>42201.616550925923</v>
      </c>
      <c r="U2833" s="7">
        <f t="shared" si="371"/>
        <v>30</v>
      </c>
    </row>
    <row r="2834" spans="1:21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366"/>
        <v>114.7196</v>
      </c>
      <c r="P2834" s="7">
        <f t="shared" si="365"/>
        <v>30.189368421052631</v>
      </c>
      <c r="Q2834" s="9" t="str">
        <f t="shared" si="368"/>
        <v>theater</v>
      </c>
      <c r="R2834" s="10" t="str">
        <f t="shared" si="369"/>
        <v>plays</v>
      </c>
      <c r="S2834" s="8">
        <f t="shared" si="370"/>
        <v>41938.501087962963</v>
      </c>
      <c r="T2834" s="8">
        <f t="shared" si="367"/>
        <v>41966.708333333336</v>
      </c>
      <c r="U2834" s="7">
        <f t="shared" si="371"/>
        <v>28.20724537037313</v>
      </c>
    </row>
    <row r="2835" spans="1:21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366"/>
        <v>108.25925925925925</v>
      </c>
      <c r="P2835" s="7">
        <f t="shared" si="365"/>
        <v>83.51428571428572</v>
      </c>
      <c r="Q2835" s="9" t="str">
        <f t="shared" si="368"/>
        <v>theater</v>
      </c>
      <c r="R2835" s="10" t="str">
        <f t="shared" si="369"/>
        <v>plays</v>
      </c>
      <c r="S2835" s="8">
        <f t="shared" si="370"/>
        <v>42267.919363425921</v>
      </c>
      <c r="T2835" s="8">
        <f t="shared" si="367"/>
        <v>42287.874999999993</v>
      </c>
      <c r="U2835" s="7">
        <f t="shared" si="371"/>
        <v>19.955636574071832</v>
      </c>
    </row>
    <row r="2836" spans="1:21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366"/>
        <v>170</v>
      </c>
      <c r="P2836" s="7">
        <f t="shared" si="365"/>
        <v>64.761904761904759</v>
      </c>
      <c r="Q2836" s="9" t="str">
        <f t="shared" si="368"/>
        <v>theater</v>
      </c>
      <c r="R2836" s="10" t="str">
        <f t="shared" si="369"/>
        <v>plays</v>
      </c>
      <c r="S2836" s="8">
        <f t="shared" si="370"/>
        <v>42019.751504629625</v>
      </c>
      <c r="T2836" s="8">
        <f t="shared" si="367"/>
        <v>42034.751504629625</v>
      </c>
      <c r="U2836" s="7">
        <f t="shared" si="371"/>
        <v>15</v>
      </c>
    </row>
    <row r="2837" spans="1:21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366"/>
        <v>187.09899999999999</v>
      </c>
      <c r="P2837" s="7">
        <f t="shared" si="365"/>
        <v>20.118172043010752</v>
      </c>
      <c r="Q2837" s="9" t="str">
        <f t="shared" si="368"/>
        <v>theater</v>
      </c>
      <c r="R2837" s="10" t="str">
        <f t="shared" si="369"/>
        <v>plays</v>
      </c>
      <c r="S2837" s="8">
        <f t="shared" si="370"/>
        <v>42313.495567129627</v>
      </c>
      <c r="T2837" s="8">
        <f t="shared" si="367"/>
        <v>42342.791666666664</v>
      </c>
      <c r="U2837" s="7">
        <f t="shared" si="371"/>
        <v>29.296099537037662</v>
      </c>
    </row>
    <row r="2838" spans="1:21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366"/>
        <v>107.77777777777777</v>
      </c>
      <c r="P2838" s="7">
        <f t="shared" si="365"/>
        <v>44.090909090909093</v>
      </c>
      <c r="Q2838" s="9" t="str">
        <f t="shared" si="368"/>
        <v>theater</v>
      </c>
      <c r="R2838" s="10" t="str">
        <f t="shared" si="369"/>
        <v>plays</v>
      </c>
      <c r="S2838" s="8">
        <f t="shared" si="370"/>
        <v>42746.053449074076</v>
      </c>
      <c r="T2838" s="8">
        <f t="shared" si="367"/>
        <v>42783.999305555553</v>
      </c>
      <c r="U2838" s="7">
        <f t="shared" si="371"/>
        <v>37.945856481477676</v>
      </c>
    </row>
    <row r="2839" spans="1:21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366"/>
        <v>100</v>
      </c>
      <c r="P2839" s="7">
        <f t="shared" si="365"/>
        <v>40.476190476190474</v>
      </c>
      <c r="Q2839" s="9" t="str">
        <f t="shared" si="368"/>
        <v>theater</v>
      </c>
      <c r="R2839" s="10" t="str">
        <f t="shared" si="369"/>
        <v>plays</v>
      </c>
      <c r="S2839" s="8">
        <f t="shared" si="370"/>
        <v>42307.700046296297</v>
      </c>
      <c r="T2839" s="8">
        <f t="shared" si="367"/>
        <v>42347.741712962961</v>
      </c>
      <c r="U2839" s="7">
        <f t="shared" si="371"/>
        <v>40.041666666664241</v>
      </c>
    </row>
    <row r="2840" spans="1:21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366"/>
        <v>120.25</v>
      </c>
      <c r="P2840" s="7">
        <f t="shared" si="365"/>
        <v>44.537037037037038</v>
      </c>
      <c r="Q2840" s="9" t="str">
        <f t="shared" si="368"/>
        <v>theater</v>
      </c>
      <c r="R2840" s="10" t="str">
        <f t="shared" si="369"/>
        <v>plays</v>
      </c>
      <c r="S2840" s="8">
        <f t="shared" si="370"/>
        <v>41842.399259259255</v>
      </c>
      <c r="T2840" s="8">
        <f t="shared" si="367"/>
        <v>41864.708333333328</v>
      </c>
      <c r="U2840" s="7">
        <f t="shared" si="371"/>
        <v>22.309074074073578</v>
      </c>
    </row>
    <row r="2841" spans="1:21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366"/>
        <v>111.42857142857143</v>
      </c>
      <c r="P2841" s="7">
        <f t="shared" si="365"/>
        <v>125.80645161290323</v>
      </c>
      <c r="Q2841" s="9" t="str">
        <f t="shared" si="368"/>
        <v>theater</v>
      </c>
      <c r="R2841" s="10" t="str">
        <f t="shared" si="369"/>
        <v>plays</v>
      </c>
      <c r="S2841" s="8">
        <f t="shared" si="370"/>
        <v>41853.031874999993</v>
      </c>
      <c r="T2841" s="8">
        <f t="shared" si="367"/>
        <v>41875.999305555553</v>
      </c>
      <c r="U2841" s="7">
        <f t="shared" si="371"/>
        <v>22.967430555559986</v>
      </c>
    </row>
    <row r="2842" spans="1:21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366"/>
        <v>104</v>
      </c>
      <c r="P2842" s="7">
        <f t="shared" si="365"/>
        <v>19.696969696969695</v>
      </c>
      <c r="Q2842" s="9" t="str">
        <f t="shared" si="368"/>
        <v>theater</v>
      </c>
      <c r="R2842" s="10" t="str">
        <f t="shared" si="369"/>
        <v>plays</v>
      </c>
      <c r="S2842" s="8">
        <f t="shared" si="370"/>
        <v>42059.827303240738</v>
      </c>
      <c r="T2842" s="8">
        <f t="shared" si="367"/>
        <v>42081.499999999993</v>
      </c>
      <c r="U2842" s="7">
        <f t="shared" si="371"/>
        <v>21.672696759254904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366"/>
        <v>1</v>
      </c>
      <c r="P2843" s="7">
        <f t="shared" si="365"/>
        <v>10</v>
      </c>
      <c r="Q2843" s="9" t="str">
        <f t="shared" si="368"/>
        <v>theater</v>
      </c>
      <c r="R2843" s="10" t="str">
        <f t="shared" si="369"/>
        <v>plays</v>
      </c>
      <c r="S2843" s="8">
        <f t="shared" si="370"/>
        <v>42291.531215277777</v>
      </c>
      <c r="T2843" s="8">
        <f t="shared" si="367"/>
        <v>42351.572881944441</v>
      </c>
      <c r="U2843" s="7">
        <f t="shared" si="371"/>
        <v>60.041666666664241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366"/>
        <v>0</v>
      </c>
      <c r="P2844" s="7">
        <f>IF(L2844&gt;0, E2844/L2844,0)</f>
        <v>0</v>
      </c>
      <c r="Q2844" s="9" t="str">
        <f t="shared" si="368"/>
        <v>theater</v>
      </c>
      <c r="R2844" s="10" t="str">
        <f t="shared" si="369"/>
        <v>plays</v>
      </c>
      <c r="S2844" s="8">
        <f t="shared" si="370"/>
        <v>41784.744155092594</v>
      </c>
      <c r="T2844" s="8">
        <f t="shared" si="367"/>
        <v>41811.25</v>
      </c>
      <c r="U2844" s="7">
        <f t="shared" si="371"/>
        <v>26.505844907405844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366"/>
        <v>0</v>
      </c>
      <c r="P2845" s="7">
        <f>IF(L2845&gt;0, E2845/L2845,0)</f>
        <v>0</v>
      </c>
      <c r="Q2845" s="9" t="str">
        <f t="shared" si="368"/>
        <v>theater</v>
      </c>
      <c r="R2845" s="10" t="str">
        <f t="shared" si="369"/>
        <v>plays</v>
      </c>
      <c r="S2845" s="8">
        <f t="shared" si="370"/>
        <v>42492.529513888883</v>
      </c>
      <c r="T2845" s="8">
        <f t="shared" si="367"/>
        <v>42533.958333333336</v>
      </c>
      <c r="U2845" s="7">
        <f t="shared" si="371"/>
        <v>41.428819444452529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366"/>
        <v>5.4545454545454541</v>
      </c>
      <c r="P2846" s="7">
        <f>E2846/L2846</f>
        <v>30</v>
      </c>
      <c r="Q2846" s="9" t="str">
        <f t="shared" si="368"/>
        <v>theater</v>
      </c>
      <c r="R2846" s="10" t="str">
        <f t="shared" si="369"/>
        <v>plays</v>
      </c>
      <c r="S2846" s="8">
        <f t="shared" si="370"/>
        <v>42709.337731481479</v>
      </c>
      <c r="T2846" s="8">
        <f t="shared" si="367"/>
        <v>42739.337731481479</v>
      </c>
      <c r="U2846" s="7">
        <f t="shared" si="371"/>
        <v>30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366"/>
        <v>31.546666666666667</v>
      </c>
      <c r="P2847" s="7">
        <f>E2847/L2847</f>
        <v>60.666666666666664</v>
      </c>
      <c r="Q2847" s="9" t="str">
        <f t="shared" si="368"/>
        <v>theater</v>
      </c>
      <c r="R2847" s="10" t="str">
        <f t="shared" si="369"/>
        <v>plays</v>
      </c>
      <c r="S2847" s="8">
        <f t="shared" si="370"/>
        <v>42102.808252314811</v>
      </c>
      <c r="T2847" s="8">
        <f t="shared" si="367"/>
        <v>42162.808252314811</v>
      </c>
      <c r="U2847" s="7">
        <f t="shared" si="371"/>
        <v>60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366"/>
        <v>0</v>
      </c>
      <c r="P2848" s="7">
        <f>IF(L2848&gt;0, E2848/L2848,0)</f>
        <v>0</v>
      </c>
      <c r="Q2848" s="9" t="str">
        <f t="shared" si="368"/>
        <v>theater</v>
      </c>
      <c r="R2848" s="10" t="str">
        <f t="shared" si="369"/>
        <v>plays</v>
      </c>
      <c r="S2848" s="8">
        <f t="shared" si="370"/>
        <v>42108.483726851853</v>
      </c>
      <c r="T2848" s="8">
        <f t="shared" si="367"/>
        <v>42153.483726851853</v>
      </c>
      <c r="U2848" s="7">
        <f t="shared" si="371"/>
        <v>45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366"/>
        <v>0</v>
      </c>
      <c r="P2849" s="7">
        <f>IF(L2849&gt;0, E2849/L2849,0)</f>
        <v>0</v>
      </c>
      <c r="Q2849" s="9" t="str">
        <f t="shared" si="368"/>
        <v>theater</v>
      </c>
      <c r="R2849" s="10" t="str">
        <f t="shared" si="369"/>
        <v>plays</v>
      </c>
      <c r="S2849" s="8">
        <f t="shared" si="370"/>
        <v>42453.597974537035</v>
      </c>
      <c r="T2849" s="8">
        <f t="shared" si="367"/>
        <v>42513.597974537035</v>
      </c>
      <c r="U2849" s="7">
        <f t="shared" si="371"/>
        <v>60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366"/>
        <v>0.2</v>
      </c>
      <c r="P2850" s="7">
        <f>E2850/L2850</f>
        <v>23.333333333333332</v>
      </c>
      <c r="Q2850" s="9" t="str">
        <f t="shared" si="368"/>
        <v>theater</v>
      </c>
      <c r="R2850" s="10" t="str">
        <f t="shared" si="369"/>
        <v>plays</v>
      </c>
      <c r="S2850" s="8">
        <f t="shared" si="370"/>
        <v>42123.440497685187</v>
      </c>
      <c r="T2850" s="8">
        <f t="shared" si="367"/>
        <v>42153.440497685187</v>
      </c>
      <c r="U2850" s="7">
        <f t="shared" si="371"/>
        <v>30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366"/>
        <v>1</v>
      </c>
      <c r="P2851" s="7">
        <f>E2851/L2851</f>
        <v>5</v>
      </c>
      <c r="Q2851" s="9" t="str">
        <f t="shared" si="368"/>
        <v>theater</v>
      </c>
      <c r="R2851" s="10" t="str">
        <f t="shared" si="369"/>
        <v>plays</v>
      </c>
      <c r="S2851" s="8">
        <f t="shared" si="370"/>
        <v>42453.219907407409</v>
      </c>
      <c r="T2851" s="8">
        <f t="shared" si="367"/>
        <v>42483.219907407409</v>
      </c>
      <c r="U2851" s="7">
        <f t="shared" si="371"/>
        <v>30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366"/>
        <v>3.8875000000000002</v>
      </c>
      <c r="P2852" s="7">
        <f>E2852/L2852</f>
        <v>23.923076923076923</v>
      </c>
      <c r="Q2852" s="9" t="str">
        <f t="shared" si="368"/>
        <v>theater</v>
      </c>
      <c r="R2852" s="10" t="str">
        <f t="shared" si="369"/>
        <v>plays</v>
      </c>
      <c r="S2852" s="8">
        <f t="shared" si="370"/>
        <v>41857.798738425925</v>
      </c>
      <c r="T2852" s="8">
        <f t="shared" si="367"/>
        <v>41887.798738425925</v>
      </c>
      <c r="U2852" s="7">
        <f t="shared" si="371"/>
        <v>30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366"/>
        <v>0</v>
      </c>
      <c r="P2853" s="7">
        <f>IF(L2853&gt;0, E2853/L2853,0)</f>
        <v>0</v>
      </c>
      <c r="Q2853" s="9" t="str">
        <f t="shared" si="368"/>
        <v>theater</v>
      </c>
      <c r="R2853" s="10" t="str">
        <f t="shared" si="369"/>
        <v>plays</v>
      </c>
      <c r="S2853" s="8">
        <f t="shared" si="370"/>
        <v>42389.794317129628</v>
      </c>
      <c r="T2853" s="8">
        <f t="shared" si="367"/>
        <v>42398.761805555558</v>
      </c>
      <c r="U2853" s="7">
        <f t="shared" si="371"/>
        <v>8.9674884259293322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366"/>
        <v>1.9</v>
      </c>
      <c r="P2854" s="7">
        <f>E2854/L2854</f>
        <v>15.833333333333334</v>
      </c>
      <c r="Q2854" s="9" t="str">
        <f t="shared" si="368"/>
        <v>theater</v>
      </c>
      <c r="R2854" s="10" t="str">
        <f t="shared" si="369"/>
        <v>plays</v>
      </c>
      <c r="S2854" s="8">
        <f t="shared" si="370"/>
        <v>41780.836840277778</v>
      </c>
      <c r="T2854" s="8">
        <f t="shared" si="367"/>
        <v>41810.836840277778</v>
      </c>
      <c r="U2854" s="7">
        <f t="shared" si="371"/>
        <v>30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366"/>
        <v>0</v>
      </c>
      <c r="P2855" s="7">
        <f>IF(L2855&gt;0, E2855/L2855,0)</f>
        <v>0</v>
      </c>
      <c r="Q2855" s="9" t="str">
        <f t="shared" si="368"/>
        <v>theater</v>
      </c>
      <c r="R2855" s="10" t="str">
        <f t="shared" si="369"/>
        <v>plays</v>
      </c>
      <c r="S2855" s="8">
        <f t="shared" si="370"/>
        <v>41835.98260416666</v>
      </c>
      <c r="T2855" s="8">
        <f t="shared" si="367"/>
        <v>41895.98260416666</v>
      </c>
      <c r="U2855" s="7">
        <f t="shared" si="371"/>
        <v>60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366"/>
        <v>41.7</v>
      </c>
      <c r="P2856" s="7">
        <f>E2856/L2856</f>
        <v>29.785714285714285</v>
      </c>
      <c r="Q2856" s="9" t="str">
        <f t="shared" si="368"/>
        <v>theater</v>
      </c>
      <c r="R2856" s="10" t="str">
        <f t="shared" si="369"/>
        <v>plays</v>
      </c>
      <c r="S2856" s="8">
        <f t="shared" si="370"/>
        <v>42111.508321759255</v>
      </c>
      <c r="T2856" s="8">
        <f t="shared" si="367"/>
        <v>42131.508321759255</v>
      </c>
      <c r="U2856" s="7">
        <f t="shared" si="371"/>
        <v>20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366"/>
        <v>50</v>
      </c>
      <c r="P2857" s="7">
        <f>E2857/L2857</f>
        <v>60</v>
      </c>
      <c r="Q2857" s="9" t="str">
        <f t="shared" si="368"/>
        <v>theater</v>
      </c>
      <c r="R2857" s="10" t="str">
        <f t="shared" si="369"/>
        <v>plays</v>
      </c>
      <c r="S2857" s="8">
        <f t="shared" si="370"/>
        <v>42369.799432870372</v>
      </c>
      <c r="T2857" s="8">
        <f t="shared" si="367"/>
        <v>42398.773611111108</v>
      </c>
      <c r="U2857" s="7">
        <f t="shared" si="371"/>
        <v>28.974178240736364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366"/>
        <v>4.8666666666666663</v>
      </c>
      <c r="P2858" s="7">
        <f>E2858/L2858</f>
        <v>24.333333333333332</v>
      </c>
      <c r="Q2858" s="9" t="str">
        <f t="shared" si="368"/>
        <v>theater</v>
      </c>
      <c r="R2858" s="10" t="str">
        <f t="shared" si="369"/>
        <v>plays</v>
      </c>
      <c r="S2858" s="8">
        <f t="shared" si="370"/>
        <v>42164.829247685186</v>
      </c>
      <c r="T2858" s="8">
        <f t="shared" si="367"/>
        <v>42224.69027777778</v>
      </c>
      <c r="U2858" s="7">
        <f t="shared" si="371"/>
        <v>59.861030092593865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366"/>
        <v>19.736842105263158</v>
      </c>
      <c r="P2859" s="7">
        <f>E2859/L2859</f>
        <v>500</v>
      </c>
      <c r="Q2859" s="9" t="str">
        <f t="shared" si="368"/>
        <v>theater</v>
      </c>
      <c r="R2859" s="10" t="str">
        <f t="shared" si="369"/>
        <v>plays</v>
      </c>
      <c r="S2859" s="8">
        <f t="shared" si="370"/>
        <v>42726.711747685178</v>
      </c>
      <c r="T2859" s="8">
        <f t="shared" si="367"/>
        <v>42786.541666666664</v>
      </c>
      <c r="U2859" s="7">
        <f t="shared" si="371"/>
        <v>59.829918981486117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366"/>
        <v>0</v>
      </c>
      <c r="P2860" s="7">
        <f>IF(L2860&gt;0, E2860/L2860,0)</f>
        <v>0</v>
      </c>
      <c r="Q2860" s="9" t="str">
        <f t="shared" si="368"/>
        <v>theater</v>
      </c>
      <c r="R2860" s="10" t="str">
        <f t="shared" si="369"/>
        <v>plays</v>
      </c>
      <c r="S2860" s="8">
        <f t="shared" si="370"/>
        <v>41954.336747685178</v>
      </c>
      <c r="T2860" s="8">
        <f t="shared" si="367"/>
        <v>41978.269444444442</v>
      </c>
      <c r="U2860" s="7">
        <f t="shared" si="371"/>
        <v>23.932696759264218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366"/>
        <v>1.75</v>
      </c>
      <c r="P2861" s="7">
        <f t="shared" ref="P2861:P2866" si="372">E2861/L2861</f>
        <v>35</v>
      </c>
      <c r="Q2861" s="9" t="str">
        <f t="shared" si="368"/>
        <v>theater</v>
      </c>
      <c r="R2861" s="10" t="str">
        <f t="shared" si="369"/>
        <v>plays</v>
      </c>
      <c r="S2861" s="8">
        <f t="shared" si="370"/>
        <v>42233.153981481482</v>
      </c>
      <c r="T2861" s="8">
        <f t="shared" si="367"/>
        <v>42293.153981481482</v>
      </c>
      <c r="U2861" s="7">
        <f t="shared" si="371"/>
        <v>60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366"/>
        <v>6.65</v>
      </c>
      <c r="P2862" s="7">
        <f t="shared" si="372"/>
        <v>29.555555555555557</v>
      </c>
      <c r="Q2862" s="9" t="str">
        <f t="shared" si="368"/>
        <v>theater</v>
      </c>
      <c r="R2862" s="10" t="str">
        <f t="shared" si="369"/>
        <v>plays</v>
      </c>
      <c r="S2862" s="8">
        <f t="shared" si="370"/>
        <v>42480.592314814814</v>
      </c>
      <c r="T2862" s="8">
        <f t="shared" si="367"/>
        <v>42540.592314814814</v>
      </c>
      <c r="U2862" s="7">
        <f t="shared" si="371"/>
        <v>60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366"/>
        <v>32</v>
      </c>
      <c r="P2863" s="7">
        <f t="shared" si="372"/>
        <v>26.666666666666668</v>
      </c>
      <c r="Q2863" s="9" t="str">
        <f t="shared" si="368"/>
        <v>theater</v>
      </c>
      <c r="R2863" s="10" t="str">
        <f t="shared" si="369"/>
        <v>plays</v>
      </c>
      <c r="S2863" s="8">
        <f t="shared" si="370"/>
        <v>42257.3825</v>
      </c>
      <c r="T2863" s="8">
        <f t="shared" si="367"/>
        <v>42271.3825</v>
      </c>
      <c r="U2863" s="7">
        <f t="shared" si="371"/>
        <v>14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366"/>
        <v>0.43307086614173229</v>
      </c>
      <c r="P2864" s="7">
        <f t="shared" si="372"/>
        <v>18.333333333333332</v>
      </c>
      <c r="Q2864" s="9" t="str">
        <f t="shared" si="368"/>
        <v>theater</v>
      </c>
      <c r="R2864" s="10" t="str">
        <f t="shared" si="369"/>
        <v>plays</v>
      </c>
      <c r="S2864" s="8">
        <f t="shared" si="370"/>
        <v>41784.581354166665</v>
      </c>
      <c r="T2864" s="8">
        <f t="shared" si="367"/>
        <v>41814.581354166665</v>
      </c>
      <c r="U2864" s="7">
        <f t="shared" si="371"/>
        <v>30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366"/>
        <v>0.04</v>
      </c>
      <c r="P2865" s="7">
        <f t="shared" si="372"/>
        <v>20</v>
      </c>
      <c r="Q2865" s="9" t="str">
        <f t="shared" si="368"/>
        <v>theater</v>
      </c>
      <c r="R2865" s="10" t="str">
        <f t="shared" si="369"/>
        <v>plays</v>
      </c>
      <c r="S2865" s="8">
        <f t="shared" si="370"/>
        <v>41831.46670138889</v>
      </c>
      <c r="T2865" s="8">
        <f t="shared" si="367"/>
        <v>41891.46670138889</v>
      </c>
      <c r="U2865" s="7">
        <f t="shared" si="371"/>
        <v>60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366"/>
        <v>1.6</v>
      </c>
      <c r="P2866" s="7">
        <f t="shared" si="372"/>
        <v>13.333333333333334</v>
      </c>
      <c r="Q2866" s="9" t="str">
        <f t="shared" si="368"/>
        <v>theater</v>
      </c>
      <c r="R2866" s="10" t="str">
        <f t="shared" si="369"/>
        <v>plays</v>
      </c>
      <c r="S2866" s="8">
        <f t="shared" si="370"/>
        <v>42172.405173611107</v>
      </c>
      <c r="T2866" s="8">
        <f t="shared" si="367"/>
        <v>42202.345833333333</v>
      </c>
      <c r="U2866" s="7">
        <f t="shared" si="371"/>
        <v>29.940659722225973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366"/>
        <v>0</v>
      </c>
      <c r="P2867" s="7">
        <f>IF(L2867&gt;0, E2867/L2867,0)</f>
        <v>0</v>
      </c>
      <c r="Q2867" s="9" t="str">
        <f t="shared" si="368"/>
        <v>theater</v>
      </c>
      <c r="R2867" s="10" t="str">
        <f t="shared" si="369"/>
        <v>plays</v>
      </c>
      <c r="S2867" s="8">
        <f t="shared" si="370"/>
        <v>41949.905775462961</v>
      </c>
      <c r="T2867" s="8">
        <f t="shared" si="367"/>
        <v>42009.905775462961</v>
      </c>
      <c r="U2867" s="7">
        <f t="shared" si="371"/>
        <v>60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366"/>
        <v>0.9</v>
      </c>
      <c r="P2868" s="7">
        <f t="shared" ref="P2868:P2873" si="373">E2868/L2868</f>
        <v>22.5</v>
      </c>
      <c r="Q2868" s="9" t="str">
        <f t="shared" si="368"/>
        <v>theater</v>
      </c>
      <c r="R2868" s="10" t="str">
        <f t="shared" si="369"/>
        <v>plays</v>
      </c>
      <c r="S2868" s="8">
        <f t="shared" si="370"/>
        <v>42627.746770833335</v>
      </c>
      <c r="T2868" s="8">
        <f t="shared" si="367"/>
        <v>42657.708333333336</v>
      </c>
      <c r="U2868" s="7">
        <f t="shared" si="371"/>
        <v>29.961562500000582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366"/>
        <v>20.16</v>
      </c>
      <c r="P2869" s="7">
        <f t="shared" si="373"/>
        <v>50.4</v>
      </c>
      <c r="Q2869" s="9" t="str">
        <f t="shared" si="368"/>
        <v>theater</v>
      </c>
      <c r="R2869" s="10" t="str">
        <f t="shared" si="369"/>
        <v>plays</v>
      </c>
      <c r="S2869" s="8">
        <f t="shared" si="370"/>
        <v>42530.986944444441</v>
      </c>
      <c r="T2869" s="8">
        <f t="shared" si="367"/>
        <v>42554.958333333336</v>
      </c>
      <c r="U2869" s="7">
        <f t="shared" si="371"/>
        <v>23.97138888889458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366"/>
        <v>42.011733333333332</v>
      </c>
      <c r="P2870" s="7">
        <f t="shared" si="373"/>
        <v>105.02933333333334</v>
      </c>
      <c r="Q2870" s="9" t="str">
        <f t="shared" si="368"/>
        <v>theater</v>
      </c>
      <c r="R2870" s="10" t="str">
        <f t="shared" si="369"/>
        <v>plays</v>
      </c>
      <c r="S2870" s="8">
        <f t="shared" si="370"/>
        <v>42618.618680555555</v>
      </c>
      <c r="T2870" s="8">
        <f t="shared" si="367"/>
        <v>42648.618680555555</v>
      </c>
      <c r="U2870" s="7">
        <f t="shared" si="371"/>
        <v>30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366"/>
        <v>0.88500000000000001</v>
      </c>
      <c r="P2871" s="7">
        <f t="shared" si="373"/>
        <v>35.4</v>
      </c>
      <c r="Q2871" s="9" t="str">
        <f t="shared" si="368"/>
        <v>theater</v>
      </c>
      <c r="R2871" s="10" t="str">
        <f t="shared" si="369"/>
        <v>plays</v>
      </c>
      <c r="S2871" s="8">
        <f t="shared" si="370"/>
        <v>42540.385196759256</v>
      </c>
      <c r="T2871" s="8">
        <f t="shared" si="367"/>
        <v>42570.385196759256</v>
      </c>
      <c r="U2871" s="7">
        <f t="shared" si="371"/>
        <v>30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366"/>
        <v>15</v>
      </c>
      <c r="P2872" s="7">
        <f t="shared" si="373"/>
        <v>83.333333333333329</v>
      </c>
      <c r="Q2872" s="9" t="str">
        <f t="shared" si="368"/>
        <v>theater</v>
      </c>
      <c r="R2872" s="10" t="str">
        <f t="shared" si="369"/>
        <v>plays</v>
      </c>
      <c r="S2872" s="8">
        <f t="shared" si="370"/>
        <v>41745.981076388889</v>
      </c>
      <c r="T2872" s="8">
        <f t="shared" si="367"/>
        <v>41775.981076388889</v>
      </c>
      <c r="U2872" s="7">
        <f t="shared" si="371"/>
        <v>30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366"/>
        <v>4.67</v>
      </c>
      <c r="P2873" s="7">
        <f t="shared" si="373"/>
        <v>35.92307692307692</v>
      </c>
      <c r="Q2873" s="9" t="str">
        <f t="shared" si="368"/>
        <v>theater</v>
      </c>
      <c r="R2873" s="10" t="str">
        <f t="shared" si="369"/>
        <v>plays</v>
      </c>
      <c r="S2873" s="8">
        <f t="shared" si="370"/>
        <v>41974.530243055553</v>
      </c>
      <c r="T2873" s="8">
        <f t="shared" si="367"/>
        <v>41994.530243055553</v>
      </c>
      <c r="U2873" s="7">
        <f t="shared" si="371"/>
        <v>20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366"/>
        <v>0</v>
      </c>
      <c r="P2874" s="7">
        <f>IF(L2874&gt;0, E2874/L2874,0)</f>
        <v>0</v>
      </c>
      <c r="Q2874" s="9" t="str">
        <f t="shared" si="368"/>
        <v>theater</v>
      </c>
      <c r="R2874" s="10" t="str">
        <f t="shared" si="369"/>
        <v>plays</v>
      </c>
      <c r="S2874" s="8">
        <f t="shared" si="370"/>
        <v>42114.907847222225</v>
      </c>
      <c r="T2874" s="8">
        <f t="shared" si="367"/>
        <v>42174.907847222225</v>
      </c>
      <c r="U2874" s="7">
        <f t="shared" si="371"/>
        <v>60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366"/>
        <v>38.119999999999997</v>
      </c>
      <c r="P2875" s="7">
        <f>E2875/L2875</f>
        <v>119.125</v>
      </c>
      <c r="Q2875" s="9" t="str">
        <f t="shared" si="368"/>
        <v>theater</v>
      </c>
      <c r="R2875" s="10" t="str">
        <f t="shared" si="369"/>
        <v>plays</v>
      </c>
      <c r="S2875" s="8">
        <f t="shared" si="370"/>
        <v>42002.609155092585</v>
      </c>
      <c r="T2875" s="8">
        <f t="shared" si="367"/>
        <v>42032.609155092585</v>
      </c>
      <c r="U2875" s="7">
        <f t="shared" si="371"/>
        <v>30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366"/>
        <v>5.42</v>
      </c>
      <c r="P2876" s="7">
        <f>E2876/L2876</f>
        <v>90.333333333333329</v>
      </c>
      <c r="Q2876" s="9" t="str">
        <f t="shared" si="368"/>
        <v>theater</v>
      </c>
      <c r="R2876" s="10" t="str">
        <f t="shared" si="369"/>
        <v>plays</v>
      </c>
      <c r="S2876" s="8">
        <f t="shared" si="370"/>
        <v>42722.636412037034</v>
      </c>
      <c r="T2876" s="8">
        <f t="shared" si="367"/>
        <v>42752.636412037034</v>
      </c>
      <c r="U2876" s="7">
        <f t="shared" si="371"/>
        <v>30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366"/>
        <v>3.5000000000000003E-2</v>
      </c>
      <c r="P2877" s="7">
        <f>E2877/L2877</f>
        <v>2.3333333333333335</v>
      </c>
      <c r="Q2877" s="9" t="str">
        <f t="shared" si="368"/>
        <v>theater</v>
      </c>
      <c r="R2877" s="10" t="str">
        <f t="shared" si="369"/>
        <v>plays</v>
      </c>
      <c r="S2877" s="8">
        <f t="shared" si="370"/>
        <v>42464.920057870368</v>
      </c>
      <c r="T2877" s="8">
        <f t="shared" si="367"/>
        <v>42494.920057870368</v>
      </c>
      <c r="U2877" s="7">
        <f t="shared" si="371"/>
        <v>30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366"/>
        <v>0</v>
      </c>
      <c r="P2878" s="7">
        <f>IF(L2878&gt;0, E2878/L2878,0)</f>
        <v>0</v>
      </c>
      <c r="Q2878" s="9" t="str">
        <f t="shared" si="368"/>
        <v>theater</v>
      </c>
      <c r="R2878" s="10" t="str">
        <f t="shared" si="369"/>
        <v>plays</v>
      </c>
      <c r="S2878" s="8">
        <f t="shared" si="370"/>
        <v>42171.535636574066</v>
      </c>
      <c r="T2878" s="8">
        <f t="shared" si="367"/>
        <v>42201.535636574066</v>
      </c>
      <c r="U2878" s="7">
        <f t="shared" si="371"/>
        <v>30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366"/>
        <v>10.833333333333334</v>
      </c>
      <c r="P2879" s="7">
        <f>E2879/L2879</f>
        <v>108.33333333333333</v>
      </c>
      <c r="Q2879" s="9" t="str">
        <f t="shared" si="368"/>
        <v>theater</v>
      </c>
      <c r="R2879" s="10" t="str">
        <f t="shared" si="369"/>
        <v>plays</v>
      </c>
      <c r="S2879" s="8">
        <f t="shared" si="370"/>
        <v>42672.746805555558</v>
      </c>
      <c r="T2879" s="8">
        <f t="shared" si="367"/>
        <v>42704.499999999993</v>
      </c>
      <c r="U2879" s="7">
        <f t="shared" si="371"/>
        <v>31.753194444434484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366"/>
        <v>2.1</v>
      </c>
      <c r="P2880" s="7">
        <f>E2880/L2880</f>
        <v>15.75</v>
      </c>
      <c r="Q2880" s="9" t="str">
        <f t="shared" si="368"/>
        <v>theater</v>
      </c>
      <c r="R2880" s="10" t="str">
        <f t="shared" si="369"/>
        <v>plays</v>
      </c>
      <c r="S2880" s="8">
        <f t="shared" si="370"/>
        <v>42128.407349537032</v>
      </c>
      <c r="T2880" s="8">
        <f t="shared" si="367"/>
        <v>42188.407349537032</v>
      </c>
      <c r="U2880" s="7">
        <f t="shared" si="371"/>
        <v>60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366"/>
        <v>0.25892857142857145</v>
      </c>
      <c r="P2881" s="7">
        <f>E2881/L2881</f>
        <v>29</v>
      </c>
      <c r="Q2881" s="9" t="str">
        <f t="shared" si="368"/>
        <v>theater</v>
      </c>
      <c r="R2881" s="10" t="str">
        <f t="shared" si="369"/>
        <v>plays</v>
      </c>
      <c r="S2881" s="8">
        <f t="shared" si="370"/>
        <v>42359.516909722217</v>
      </c>
      <c r="T2881" s="8">
        <f t="shared" si="367"/>
        <v>42389.516909722217</v>
      </c>
      <c r="U2881" s="7">
        <f t="shared" si="371"/>
        <v>30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374">E2882*100/D2882</f>
        <v>23.333333333333332</v>
      </c>
      <c r="P2882" s="7">
        <f>E2882/L2882</f>
        <v>96.551724137931032</v>
      </c>
      <c r="Q2882" s="9" t="str">
        <f t="shared" si="368"/>
        <v>theater</v>
      </c>
      <c r="R2882" s="10" t="str">
        <f t="shared" si="369"/>
        <v>plays</v>
      </c>
      <c r="S2882" s="8">
        <f t="shared" si="370"/>
        <v>42192.69736111111</v>
      </c>
      <c r="T2882" s="8">
        <f t="shared" ref="T2882:T2945" si="375">(I2882/86400)+25569+(-5/24)</f>
        <v>42236.503472222219</v>
      </c>
      <c r="U2882" s="7">
        <f t="shared" si="371"/>
        <v>43.806111111109203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374"/>
        <v>0</v>
      </c>
      <c r="P2883" s="7">
        <f>IF(L2883&gt;0, E2883/L2883,0)</f>
        <v>0</v>
      </c>
      <c r="Q2883" s="9" t="str">
        <f t="shared" ref="Q2883:Q2946" si="376">LEFT(N2883, SEARCH("/",N2883,1)-1)</f>
        <v>theater</v>
      </c>
      <c r="R2883" s="10" t="str">
        <f t="shared" ref="R2883:R2946" si="377">RIGHT(N2883,LEN(N2883)-FIND("/",N2883))</f>
        <v>plays</v>
      </c>
      <c r="S2883" s="8">
        <f t="shared" ref="S2883:S2946" si="378">(J2883/86400)+25569+(-5/24)</f>
        <v>41916.389305555553</v>
      </c>
      <c r="T2883" s="8">
        <f t="shared" si="375"/>
        <v>41976.430972222217</v>
      </c>
      <c r="U2883" s="7">
        <f t="shared" ref="U2883:U2946" si="379">T2883-S2883</f>
        <v>60.041666666664241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374"/>
        <v>33.6</v>
      </c>
      <c r="P2884" s="7">
        <f t="shared" ref="P2884:P2889" si="380">E2884/L2884</f>
        <v>63</v>
      </c>
      <c r="Q2884" s="9" t="str">
        <f t="shared" si="376"/>
        <v>theater</v>
      </c>
      <c r="R2884" s="10" t="str">
        <f t="shared" si="377"/>
        <v>plays</v>
      </c>
      <c r="S2884" s="8">
        <f t="shared" si="378"/>
        <v>42461.387939814813</v>
      </c>
      <c r="T2884" s="8">
        <f t="shared" si="375"/>
        <v>42491.387939814813</v>
      </c>
      <c r="U2884" s="7">
        <f t="shared" si="379"/>
        <v>30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374"/>
        <v>19.079999999999998</v>
      </c>
      <c r="P2885" s="7">
        <f t="shared" si="380"/>
        <v>381.6</v>
      </c>
      <c r="Q2885" s="9" t="str">
        <f t="shared" si="376"/>
        <v>theater</v>
      </c>
      <c r="R2885" s="10" t="str">
        <f t="shared" si="377"/>
        <v>plays</v>
      </c>
      <c r="S2885" s="8">
        <f t="shared" si="378"/>
        <v>42370.694872685184</v>
      </c>
      <c r="T2885" s="8">
        <f t="shared" si="375"/>
        <v>42405.999305555553</v>
      </c>
      <c r="U2885" s="7">
        <f t="shared" si="379"/>
        <v>35.304432870369055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374"/>
        <v>0.41111111111111109</v>
      </c>
      <c r="P2886" s="7">
        <f t="shared" si="380"/>
        <v>46.25</v>
      </c>
      <c r="Q2886" s="9" t="str">
        <f t="shared" si="376"/>
        <v>theater</v>
      </c>
      <c r="R2886" s="10" t="str">
        <f t="shared" si="377"/>
        <v>plays</v>
      </c>
      <c r="S2886" s="8">
        <f t="shared" si="378"/>
        <v>41948.518923611111</v>
      </c>
      <c r="T2886" s="8">
        <f t="shared" si="375"/>
        <v>41978.518923611111</v>
      </c>
      <c r="U2886" s="7">
        <f t="shared" si="379"/>
        <v>30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374"/>
        <v>32.5</v>
      </c>
      <c r="P2887" s="7">
        <f t="shared" si="380"/>
        <v>26</v>
      </c>
      <c r="Q2887" s="9" t="str">
        <f t="shared" si="376"/>
        <v>theater</v>
      </c>
      <c r="R2887" s="10" t="str">
        <f t="shared" si="377"/>
        <v>plays</v>
      </c>
      <c r="S2887" s="8">
        <f t="shared" si="378"/>
        <v>42046.868067129624</v>
      </c>
      <c r="T2887" s="8">
        <f t="shared" si="375"/>
        <v>42076.82640046296</v>
      </c>
      <c r="U2887" s="7">
        <f t="shared" si="379"/>
        <v>29.958333333335759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374"/>
        <v>5</v>
      </c>
      <c r="P2888" s="7">
        <f t="shared" si="380"/>
        <v>10</v>
      </c>
      <c r="Q2888" s="9" t="str">
        <f t="shared" si="376"/>
        <v>theater</v>
      </c>
      <c r="R2888" s="10" t="str">
        <f t="shared" si="377"/>
        <v>plays</v>
      </c>
      <c r="S2888" s="8">
        <f t="shared" si="378"/>
        <v>42261.424583333333</v>
      </c>
      <c r="T2888" s="8">
        <f t="shared" si="375"/>
        <v>42265.957638888889</v>
      </c>
      <c r="U2888" s="7">
        <f t="shared" si="379"/>
        <v>4.5330555555556202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374"/>
        <v>0.16666666666666666</v>
      </c>
      <c r="P2889" s="7">
        <f t="shared" si="380"/>
        <v>5</v>
      </c>
      <c r="Q2889" s="9" t="str">
        <f t="shared" si="376"/>
        <v>theater</v>
      </c>
      <c r="R2889" s="10" t="str">
        <f t="shared" si="377"/>
        <v>plays</v>
      </c>
      <c r="S2889" s="8">
        <f t="shared" si="378"/>
        <v>41985.219027777777</v>
      </c>
      <c r="T2889" s="8">
        <f t="shared" si="375"/>
        <v>42015.219027777777</v>
      </c>
      <c r="U2889" s="7">
        <f t="shared" si="379"/>
        <v>30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374"/>
        <v>0</v>
      </c>
      <c r="P2890" s="7">
        <f>IF(L2890&gt;0, E2890/L2890,0)</f>
        <v>0</v>
      </c>
      <c r="Q2890" s="9" t="str">
        <f t="shared" si="376"/>
        <v>theater</v>
      </c>
      <c r="R2890" s="10" t="str">
        <f t="shared" si="377"/>
        <v>plays</v>
      </c>
      <c r="S2890" s="8">
        <f t="shared" si="378"/>
        <v>41922.326851851853</v>
      </c>
      <c r="T2890" s="8">
        <f t="shared" si="375"/>
        <v>41929.999305555553</v>
      </c>
      <c r="U2890" s="7">
        <f t="shared" si="379"/>
        <v>7.6724537037007394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374"/>
        <v>38.06666666666667</v>
      </c>
      <c r="P2891" s="7">
        <f>E2891/L2891</f>
        <v>81.571428571428569</v>
      </c>
      <c r="Q2891" s="9" t="str">
        <f t="shared" si="376"/>
        <v>theater</v>
      </c>
      <c r="R2891" s="10" t="str">
        <f t="shared" si="377"/>
        <v>plays</v>
      </c>
      <c r="S2891" s="8">
        <f t="shared" si="378"/>
        <v>41850.654918981476</v>
      </c>
      <c r="T2891" s="8">
        <f t="shared" si="375"/>
        <v>41880.654918981476</v>
      </c>
      <c r="U2891" s="7">
        <f t="shared" si="379"/>
        <v>30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374"/>
        <v>1.05</v>
      </c>
      <c r="P2892" s="7">
        <f>E2892/L2892</f>
        <v>7</v>
      </c>
      <c r="Q2892" s="9" t="str">
        <f t="shared" si="376"/>
        <v>theater</v>
      </c>
      <c r="R2892" s="10" t="str">
        <f t="shared" si="377"/>
        <v>plays</v>
      </c>
      <c r="S2892" s="8">
        <f t="shared" si="378"/>
        <v>41831.534629629627</v>
      </c>
      <c r="T2892" s="8">
        <f t="shared" si="375"/>
        <v>41859.916666666664</v>
      </c>
      <c r="U2892" s="7">
        <f t="shared" si="379"/>
        <v>28.382037037037662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374"/>
        <v>2.73</v>
      </c>
      <c r="P2893" s="7">
        <f>E2893/L2893</f>
        <v>27.3</v>
      </c>
      <c r="Q2893" s="9" t="str">
        <f t="shared" si="376"/>
        <v>theater</v>
      </c>
      <c r="R2893" s="10" t="str">
        <f t="shared" si="377"/>
        <v>plays</v>
      </c>
      <c r="S2893" s="8">
        <f t="shared" si="378"/>
        <v>42415.675092592595</v>
      </c>
      <c r="T2893" s="8">
        <f t="shared" si="375"/>
        <v>42475.633425925924</v>
      </c>
      <c r="U2893" s="7">
        <f t="shared" si="379"/>
        <v>59.958333333328483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374"/>
        <v>9.0909090909090917</v>
      </c>
      <c r="P2894" s="7">
        <f>E2894/L2894</f>
        <v>29.411764705882351</v>
      </c>
      <c r="Q2894" s="9" t="str">
        <f t="shared" si="376"/>
        <v>theater</v>
      </c>
      <c r="R2894" s="10" t="str">
        <f t="shared" si="377"/>
        <v>plays</v>
      </c>
      <c r="S2894" s="8">
        <f t="shared" si="378"/>
        <v>41869.505833333329</v>
      </c>
      <c r="T2894" s="8">
        <f t="shared" si="375"/>
        <v>41876.666666666664</v>
      </c>
      <c r="U2894" s="7">
        <f t="shared" si="379"/>
        <v>7.1608333333351766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374"/>
        <v>0.5</v>
      </c>
      <c r="P2895" s="7">
        <f>E2895/L2895</f>
        <v>12.5</v>
      </c>
      <c r="Q2895" s="9" t="str">
        <f t="shared" si="376"/>
        <v>theater</v>
      </c>
      <c r="R2895" s="10" t="str">
        <f t="shared" si="377"/>
        <v>plays</v>
      </c>
      <c r="S2895" s="8">
        <f t="shared" si="378"/>
        <v>41953.564756944441</v>
      </c>
      <c r="T2895" s="8">
        <f t="shared" si="375"/>
        <v>42012.874999999993</v>
      </c>
      <c r="U2895" s="7">
        <f t="shared" si="379"/>
        <v>59.310243055551837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374"/>
        <v>0</v>
      </c>
      <c r="P2896" s="7">
        <f>IF(L2896&gt;0, E2896/L2896,0)</f>
        <v>0</v>
      </c>
      <c r="Q2896" s="9" t="str">
        <f t="shared" si="376"/>
        <v>theater</v>
      </c>
      <c r="R2896" s="10" t="str">
        <f t="shared" si="377"/>
        <v>plays</v>
      </c>
      <c r="S2896" s="8">
        <f t="shared" si="378"/>
        <v>42037.777951388889</v>
      </c>
      <c r="T2896" s="8">
        <f t="shared" si="375"/>
        <v>42097.736284722218</v>
      </c>
      <c r="U2896" s="7">
        <f t="shared" si="379"/>
        <v>59.958333333328483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374"/>
        <v>4.5999999999999996</v>
      </c>
      <c r="P2897" s="7">
        <f>E2897/L2897</f>
        <v>5.75</v>
      </c>
      <c r="Q2897" s="9" t="str">
        <f t="shared" si="376"/>
        <v>theater</v>
      </c>
      <c r="R2897" s="10" t="str">
        <f t="shared" si="377"/>
        <v>plays</v>
      </c>
      <c r="S2897" s="8">
        <f t="shared" si="378"/>
        <v>41811.347129629627</v>
      </c>
      <c r="T2897" s="8">
        <f t="shared" si="375"/>
        <v>41812.666666666664</v>
      </c>
      <c r="U2897" s="7">
        <f t="shared" si="379"/>
        <v>1.3195370370376622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374"/>
        <v>20.833333333333332</v>
      </c>
      <c r="P2898" s="7">
        <f>E2898/L2898</f>
        <v>52.083333333333336</v>
      </c>
      <c r="Q2898" s="9" t="str">
        <f t="shared" si="376"/>
        <v>theater</v>
      </c>
      <c r="R2898" s="10" t="str">
        <f t="shared" si="377"/>
        <v>plays</v>
      </c>
      <c r="S2898" s="8">
        <f t="shared" si="378"/>
        <v>42701.700474537036</v>
      </c>
      <c r="T2898" s="8">
        <f t="shared" si="375"/>
        <v>42716.041666666664</v>
      </c>
      <c r="U2898" s="7">
        <f t="shared" si="379"/>
        <v>14.341192129628325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374"/>
        <v>4.583333333333333</v>
      </c>
      <c r="P2899" s="7">
        <f>E2899/L2899</f>
        <v>183.33333333333334</v>
      </c>
      <c r="Q2899" s="9" t="str">
        <f t="shared" si="376"/>
        <v>theater</v>
      </c>
      <c r="R2899" s="10" t="str">
        <f t="shared" si="377"/>
        <v>plays</v>
      </c>
      <c r="S2899" s="8">
        <f t="shared" si="378"/>
        <v>42258.438171296293</v>
      </c>
      <c r="T2899" s="8">
        <f t="shared" si="375"/>
        <v>42288.436863425923</v>
      </c>
      <c r="U2899" s="7">
        <f t="shared" si="379"/>
        <v>29.99869212962949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374"/>
        <v>4.2133333333333329</v>
      </c>
      <c r="P2900" s="7">
        <f>E2900/L2900</f>
        <v>26.333333333333332</v>
      </c>
      <c r="Q2900" s="9" t="str">
        <f t="shared" si="376"/>
        <v>theater</v>
      </c>
      <c r="R2900" s="10" t="str">
        <f t="shared" si="377"/>
        <v>plays</v>
      </c>
      <c r="S2900" s="8">
        <f t="shared" si="378"/>
        <v>42278.456631944442</v>
      </c>
      <c r="T2900" s="8">
        <f t="shared" si="375"/>
        <v>42308.456631944442</v>
      </c>
      <c r="U2900" s="7">
        <f t="shared" si="379"/>
        <v>30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374"/>
        <v>0</v>
      </c>
      <c r="P2901" s="7">
        <f>IF(L2901&gt;0, E2901/L2901,0)</f>
        <v>0</v>
      </c>
      <c r="Q2901" s="9" t="str">
        <f t="shared" si="376"/>
        <v>theater</v>
      </c>
      <c r="R2901" s="10" t="str">
        <f t="shared" si="377"/>
        <v>plays</v>
      </c>
      <c r="S2901" s="8">
        <f t="shared" si="378"/>
        <v>42514.869884259257</v>
      </c>
      <c r="T2901" s="8">
        <f t="shared" si="375"/>
        <v>42574.869884259257</v>
      </c>
      <c r="U2901" s="7">
        <f t="shared" si="379"/>
        <v>60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374"/>
        <v>61.909090909090907</v>
      </c>
      <c r="P2902" s="7">
        <f t="shared" ref="P2902:P2944" si="381">E2902/L2902</f>
        <v>486.42857142857144</v>
      </c>
      <c r="Q2902" s="9" t="str">
        <f t="shared" si="376"/>
        <v>theater</v>
      </c>
      <c r="R2902" s="10" t="str">
        <f t="shared" si="377"/>
        <v>plays</v>
      </c>
      <c r="S2902" s="8">
        <f t="shared" si="378"/>
        <v>41830.025833333333</v>
      </c>
      <c r="T2902" s="8">
        <f t="shared" si="375"/>
        <v>41860.025833333333</v>
      </c>
      <c r="U2902" s="7">
        <f t="shared" si="379"/>
        <v>30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374"/>
        <v>0.8</v>
      </c>
      <c r="P2903" s="7">
        <f t="shared" si="381"/>
        <v>3</v>
      </c>
      <c r="Q2903" s="9" t="str">
        <f t="shared" si="376"/>
        <v>theater</v>
      </c>
      <c r="R2903" s="10" t="str">
        <f t="shared" si="377"/>
        <v>plays</v>
      </c>
      <c r="S2903" s="8">
        <f t="shared" si="378"/>
        <v>41982.696053240739</v>
      </c>
      <c r="T2903" s="8">
        <f t="shared" si="375"/>
        <v>42042.696053240739</v>
      </c>
      <c r="U2903" s="7">
        <f t="shared" si="379"/>
        <v>60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374"/>
        <v>1.6666666666666666E-2</v>
      </c>
      <c r="P2904" s="7">
        <f t="shared" si="381"/>
        <v>25</v>
      </c>
      <c r="Q2904" s="9" t="str">
        <f t="shared" si="376"/>
        <v>theater</v>
      </c>
      <c r="R2904" s="10" t="str">
        <f t="shared" si="377"/>
        <v>plays</v>
      </c>
      <c r="S2904" s="8">
        <f t="shared" si="378"/>
        <v>42210.231435185182</v>
      </c>
      <c r="T2904" s="8">
        <f t="shared" si="375"/>
        <v>42240.231435185182</v>
      </c>
      <c r="U2904" s="7">
        <f t="shared" si="379"/>
        <v>30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374"/>
        <v>0.78</v>
      </c>
      <c r="P2905" s="7">
        <f t="shared" si="381"/>
        <v>9.75</v>
      </c>
      <c r="Q2905" s="9" t="str">
        <f t="shared" si="376"/>
        <v>theater</v>
      </c>
      <c r="R2905" s="10" t="str">
        <f t="shared" si="377"/>
        <v>plays</v>
      </c>
      <c r="S2905" s="8">
        <f t="shared" si="378"/>
        <v>42195.95854166666</v>
      </c>
      <c r="T2905" s="8">
        <f t="shared" si="375"/>
        <v>42255.95854166666</v>
      </c>
      <c r="U2905" s="7">
        <f t="shared" si="379"/>
        <v>60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374"/>
        <v>5</v>
      </c>
      <c r="P2906" s="7">
        <f t="shared" si="381"/>
        <v>18.75</v>
      </c>
      <c r="Q2906" s="9" t="str">
        <f t="shared" si="376"/>
        <v>theater</v>
      </c>
      <c r="R2906" s="10" t="str">
        <f t="shared" si="377"/>
        <v>plays</v>
      </c>
      <c r="S2906" s="8">
        <f t="shared" si="378"/>
        <v>41940.759618055556</v>
      </c>
      <c r="T2906" s="8">
        <f t="shared" si="375"/>
        <v>41952.291666666664</v>
      </c>
      <c r="U2906" s="7">
        <f t="shared" si="379"/>
        <v>11.532048611108621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374"/>
        <v>17.771428571428572</v>
      </c>
      <c r="P2907" s="7">
        <f t="shared" si="381"/>
        <v>36.588235294117645</v>
      </c>
      <c r="Q2907" s="9" t="str">
        <f t="shared" si="376"/>
        <v>theater</v>
      </c>
      <c r="R2907" s="10" t="str">
        <f t="shared" si="377"/>
        <v>plays</v>
      </c>
      <c r="S2907" s="8">
        <f t="shared" si="378"/>
        <v>42605.848530092589</v>
      </c>
      <c r="T2907" s="8">
        <f t="shared" si="375"/>
        <v>42619.848530092589</v>
      </c>
      <c r="U2907" s="7">
        <f t="shared" si="379"/>
        <v>14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374"/>
        <v>9.4166666666666661</v>
      </c>
      <c r="P2908" s="7">
        <f t="shared" si="381"/>
        <v>80.714285714285708</v>
      </c>
      <c r="Q2908" s="9" t="str">
        <f t="shared" si="376"/>
        <v>theater</v>
      </c>
      <c r="R2908" s="10" t="str">
        <f t="shared" si="377"/>
        <v>plays</v>
      </c>
      <c r="S2908" s="8">
        <f t="shared" si="378"/>
        <v>42199.440578703703</v>
      </c>
      <c r="T2908" s="8">
        <f t="shared" si="375"/>
        <v>42216.833333333336</v>
      </c>
      <c r="U2908" s="7">
        <f t="shared" si="379"/>
        <v>17.392754629632691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374"/>
        <v>0.08</v>
      </c>
      <c r="P2909" s="7">
        <f t="shared" si="381"/>
        <v>1</v>
      </c>
      <c r="Q2909" s="9" t="str">
        <f t="shared" si="376"/>
        <v>theater</v>
      </c>
      <c r="R2909" s="10" t="str">
        <f t="shared" si="377"/>
        <v>plays</v>
      </c>
      <c r="S2909" s="8">
        <f t="shared" si="378"/>
        <v>42444.669409722221</v>
      </c>
      <c r="T2909" s="8">
        <f t="shared" si="375"/>
        <v>42504.669409722221</v>
      </c>
      <c r="U2909" s="7">
        <f t="shared" si="379"/>
        <v>60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374"/>
        <v>2.75</v>
      </c>
      <c r="P2910" s="7">
        <f t="shared" si="381"/>
        <v>52.8</v>
      </c>
      <c r="Q2910" s="9" t="str">
        <f t="shared" si="376"/>
        <v>theater</v>
      </c>
      <c r="R2910" s="10" t="str">
        <f t="shared" si="377"/>
        <v>plays</v>
      </c>
      <c r="S2910" s="8">
        <f t="shared" si="378"/>
        <v>42499.523368055554</v>
      </c>
      <c r="T2910" s="8">
        <f t="shared" si="375"/>
        <v>42529.523368055554</v>
      </c>
      <c r="U2910" s="7">
        <f t="shared" si="379"/>
        <v>30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374"/>
        <v>1.1111111111111112E-2</v>
      </c>
      <c r="P2911" s="7">
        <f t="shared" si="381"/>
        <v>20</v>
      </c>
      <c r="Q2911" s="9" t="str">
        <f t="shared" si="376"/>
        <v>theater</v>
      </c>
      <c r="R2911" s="10" t="str">
        <f t="shared" si="377"/>
        <v>plays</v>
      </c>
      <c r="S2911" s="8">
        <f t="shared" si="378"/>
        <v>41929.057881944442</v>
      </c>
      <c r="T2911" s="8">
        <f t="shared" si="375"/>
        <v>41968.615277777775</v>
      </c>
      <c r="U2911" s="7">
        <f t="shared" si="379"/>
        <v>39.55739583333343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374"/>
        <v>3.3333333333333335E-3</v>
      </c>
      <c r="P2912" s="7">
        <f t="shared" si="381"/>
        <v>1</v>
      </c>
      <c r="Q2912" s="9" t="str">
        <f t="shared" si="376"/>
        <v>theater</v>
      </c>
      <c r="R2912" s="10" t="str">
        <f t="shared" si="377"/>
        <v>plays</v>
      </c>
      <c r="S2912" s="8">
        <f t="shared" si="378"/>
        <v>42107.632951388885</v>
      </c>
      <c r="T2912" s="8">
        <f t="shared" si="375"/>
        <v>42167.632951388885</v>
      </c>
      <c r="U2912" s="7">
        <f t="shared" si="379"/>
        <v>60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374"/>
        <v>36.5</v>
      </c>
      <c r="P2913" s="7">
        <f t="shared" si="381"/>
        <v>46.928571428571431</v>
      </c>
      <c r="Q2913" s="9" t="str">
        <f t="shared" si="376"/>
        <v>theater</v>
      </c>
      <c r="R2913" s="10" t="str">
        <f t="shared" si="377"/>
        <v>plays</v>
      </c>
      <c r="S2913" s="8">
        <f t="shared" si="378"/>
        <v>42142.560486111113</v>
      </c>
      <c r="T2913" s="8">
        <f t="shared" si="375"/>
        <v>42182.560486111113</v>
      </c>
      <c r="U2913" s="7">
        <f t="shared" si="379"/>
        <v>40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374"/>
        <v>14.058171745152354</v>
      </c>
      <c r="P2914" s="7">
        <f t="shared" si="381"/>
        <v>78.07692307692308</v>
      </c>
      <c r="Q2914" s="9" t="str">
        <f t="shared" si="376"/>
        <v>theater</v>
      </c>
      <c r="R2914" s="10" t="str">
        <f t="shared" si="377"/>
        <v>plays</v>
      </c>
      <c r="S2914" s="8">
        <f t="shared" si="378"/>
        <v>42353.923310185179</v>
      </c>
      <c r="T2914" s="8">
        <f t="shared" si="375"/>
        <v>42383.923310185179</v>
      </c>
      <c r="U2914" s="7">
        <f t="shared" si="379"/>
        <v>30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374"/>
        <v>0.02</v>
      </c>
      <c r="P2915" s="7">
        <f t="shared" si="381"/>
        <v>1</v>
      </c>
      <c r="Q2915" s="9" t="str">
        <f t="shared" si="376"/>
        <v>theater</v>
      </c>
      <c r="R2915" s="10" t="str">
        <f t="shared" si="377"/>
        <v>plays</v>
      </c>
      <c r="S2915" s="8">
        <f t="shared" si="378"/>
        <v>41828.714571759258</v>
      </c>
      <c r="T2915" s="8">
        <f t="shared" si="375"/>
        <v>41888.714571759258</v>
      </c>
      <c r="U2915" s="7">
        <f t="shared" si="379"/>
        <v>60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374"/>
        <v>4.0000000000000001E-3</v>
      </c>
      <c r="P2916" s="7">
        <f t="shared" si="381"/>
        <v>1</v>
      </c>
      <c r="Q2916" s="9" t="str">
        <f t="shared" si="376"/>
        <v>theater</v>
      </c>
      <c r="R2916" s="10" t="str">
        <f t="shared" si="377"/>
        <v>plays</v>
      </c>
      <c r="S2916" s="8">
        <f t="shared" si="378"/>
        <v>42017.699004629627</v>
      </c>
      <c r="T2916" s="8">
        <f t="shared" si="375"/>
        <v>42077.657337962963</v>
      </c>
      <c r="U2916" s="7">
        <f t="shared" si="379"/>
        <v>59.958333333335759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374"/>
        <v>61.1</v>
      </c>
      <c r="P2917" s="7">
        <f t="shared" si="381"/>
        <v>203.66666666666666</v>
      </c>
      <c r="Q2917" s="9" t="str">
        <f t="shared" si="376"/>
        <v>theater</v>
      </c>
      <c r="R2917" s="10" t="str">
        <f t="shared" si="377"/>
        <v>plays</v>
      </c>
      <c r="S2917" s="8">
        <f t="shared" si="378"/>
        <v>42415.189699074072</v>
      </c>
      <c r="T2917" s="8">
        <f t="shared" si="375"/>
        <v>42445.1480324074</v>
      </c>
      <c r="U2917" s="7">
        <f t="shared" si="379"/>
        <v>29.958333333328483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374"/>
        <v>7.8378378378378377</v>
      </c>
      <c r="P2918" s="7">
        <f t="shared" si="381"/>
        <v>20.714285714285715</v>
      </c>
      <c r="Q2918" s="9" t="str">
        <f t="shared" si="376"/>
        <v>theater</v>
      </c>
      <c r="R2918" s="10" t="str">
        <f t="shared" si="377"/>
        <v>plays</v>
      </c>
      <c r="S2918" s="8">
        <f t="shared" si="378"/>
        <v>41755.268391203703</v>
      </c>
      <c r="T2918" s="8">
        <f t="shared" si="375"/>
        <v>41778.268391203703</v>
      </c>
      <c r="U2918" s="7">
        <f t="shared" si="379"/>
        <v>23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374"/>
        <v>21.85</v>
      </c>
      <c r="P2919" s="7">
        <f t="shared" si="381"/>
        <v>48.555555555555557</v>
      </c>
      <c r="Q2919" s="9" t="str">
        <f t="shared" si="376"/>
        <v>theater</v>
      </c>
      <c r="R2919" s="10" t="str">
        <f t="shared" si="377"/>
        <v>plays</v>
      </c>
      <c r="S2919" s="8">
        <f t="shared" si="378"/>
        <v>42245.026006944441</v>
      </c>
      <c r="T2919" s="8">
        <f t="shared" si="375"/>
        <v>42263.026006944441</v>
      </c>
      <c r="U2919" s="7">
        <f t="shared" si="379"/>
        <v>18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374"/>
        <v>27.24</v>
      </c>
      <c r="P2920" s="7">
        <f t="shared" si="381"/>
        <v>68.099999999999994</v>
      </c>
      <c r="Q2920" s="9" t="str">
        <f t="shared" si="376"/>
        <v>theater</v>
      </c>
      <c r="R2920" s="10" t="str">
        <f t="shared" si="377"/>
        <v>plays</v>
      </c>
      <c r="S2920" s="8">
        <f t="shared" si="378"/>
        <v>42278.421377314815</v>
      </c>
      <c r="T2920" s="8">
        <f t="shared" si="375"/>
        <v>42306.421377314815</v>
      </c>
      <c r="U2920" s="7">
        <f t="shared" si="379"/>
        <v>28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374"/>
        <v>8.5</v>
      </c>
      <c r="P2921" s="7">
        <f t="shared" si="381"/>
        <v>8.5</v>
      </c>
      <c r="Q2921" s="9" t="str">
        <f t="shared" si="376"/>
        <v>theater</v>
      </c>
      <c r="R2921" s="10" t="str">
        <f t="shared" si="377"/>
        <v>plays</v>
      </c>
      <c r="S2921" s="8">
        <f t="shared" si="378"/>
        <v>41826.411215277774</v>
      </c>
      <c r="T2921" s="8">
        <f t="shared" si="375"/>
        <v>41856.411215277774</v>
      </c>
      <c r="U2921" s="7">
        <f t="shared" si="379"/>
        <v>30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374"/>
        <v>26.84</v>
      </c>
      <c r="P2922" s="7">
        <f t="shared" si="381"/>
        <v>51.615384615384613</v>
      </c>
      <c r="Q2922" s="9" t="str">
        <f t="shared" si="376"/>
        <v>theater</v>
      </c>
      <c r="R2922" s="10" t="str">
        <f t="shared" si="377"/>
        <v>plays</v>
      </c>
      <c r="S2922" s="8">
        <f t="shared" si="378"/>
        <v>42058.584143518521</v>
      </c>
      <c r="T2922" s="8">
        <f t="shared" si="375"/>
        <v>42088.54247685185</v>
      </c>
      <c r="U2922" s="7">
        <f t="shared" si="379"/>
        <v>29.958333333328483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374"/>
        <v>129</v>
      </c>
      <c r="P2923" s="7">
        <f t="shared" si="381"/>
        <v>43</v>
      </c>
      <c r="Q2923" s="9" t="str">
        <f t="shared" si="376"/>
        <v>theater</v>
      </c>
      <c r="R2923" s="10" t="str">
        <f t="shared" si="377"/>
        <v>musical</v>
      </c>
      <c r="S2923" s="8">
        <f t="shared" si="378"/>
        <v>41877.678287037037</v>
      </c>
      <c r="T2923" s="8">
        <f t="shared" si="375"/>
        <v>41907.678287037037</v>
      </c>
      <c r="U2923" s="7">
        <f t="shared" si="379"/>
        <v>30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374"/>
        <v>100</v>
      </c>
      <c r="P2924" s="7">
        <f t="shared" si="381"/>
        <v>83.333333333333329</v>
      </c>
      <c r="Q2924" s="9" t="str">
        <f t="shared" si="376"/>
        <v>theater</v>
      </c>
      <c r="R2924" s="10" t="str">
        <f t="shared" si="377"/>
        <v>musical</v>
      </c>
      <c r="S2924" s="8">
        <f t="shared" si="378"/>
        <v>42097.665821759256</v>
      </c>
      <c r="T2924" s="8">
        <f t="shared" si="375"/>
        <v>42142.665821759256</v>
      </c>
      <c r="U2924" s="7">
        <f t="shared" si="379"/>
        <v>45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374"/>
        <v>100</v>
      </c>
      <c r="P2925" s="7">
        <f t="shared" si="381"/>
        <v>30</v>
      </c>
      <c r="Q2925" s="9" t="str">
        <f t="shared" si="376"/>
        <v>theater</v>
      </c>
      <c r="R2925" s="10" t="str">
        <f t="shared" si="377"/>
        <v>musical</v>
      </c>
      <c r="S2925" s="8">
        <f t="shared" si="378"/>
        <v>42012.944201388884</v>
      </c>
      <c r="T2925" s="8">
        <f t="shared" si="375"/>
        <v>42027.916666666664</v>
      </c>
      <c r="U2925" s="7">
        <f t="shared" si="379"/>
        <v>14.972465277780429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374"/>
        <v>103.2</v>
      </c>
      <c r="P2926" s="7">
        <f t="shared" si="381"/>
        <v>175.51020408163265</v>
      </c>
      <c r="Q2926" s="9" t="str">
        <f t="shared" si="376"/>
        <v>theater</v>
      </c>
      <c r="R2926" s="10" t="str">
        <f t="shared" si="377"/>
        <v>musical</v>
      </c>
      <c r="S2926" s="8">
        <f t="shared" si="378"/>
        <v>42103.348495370366</v>
      </c>
      <c r="T2926" s="8">
        <f t="shared" si="375"/>
        <v>42132.957638888889</v>
      </c>
      <c r="U2926" s="7">
        <f t="shared" si="379"/>
        <v>29.609143518522615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374"/>
        <v>102.44597777777778</v>
      </c>
      <c r="P2927" s="7">
        <f t="shared" si="381"/>
        <v>231.66175879396985</v>
      </c>
      <c r="Q2927" s="9" t="str">
        <f t="shared" si="376"/>
        <v>theater</v>
      </c>
      <c r="R2927" s="10" t="str">
        <f t="shared" si="377"/>
        <v>musical</v>
      </c>
      <c r="S2927" s="8">
        <f t="shared" si="378"/>
        <v>41863.375787037039</v>
      </c>
      <c r="T2927" s="8">
        <f t="shared" si="375"/>
        <v>41893.375787037039</v>
      </c>
      <c r="U2927" s="7">
        <f t="shared" si="379"/>
        <v>30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374"/>
        <v>125</v>
      </c>
      <c r="P2928" s="7">
        <f t="shared" si="381"/>
        <v>75</v>
      </c>
      <c r="Q2928" s="9" t="str">
        <f t="shared" si="376"/>
        <v>theater</v>
      </c>
      <c r="R2928" s="10" t="str">
        <f t="shared" si="377"/>
        <v>musical</v>
      </c>
      <c r="S2928" s="8">
        <f t="shared" si="378"/>
        <v>42044.557627314811</v>
      </c>
      <c r="T2928" s="8">
        <f t="shared" si="375"/>
        <v>42058.557627314811</v>
      </c>
      <c r="U2928" s="7">
        <f t="shared" si="379"/>
        <v>14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374"/>
        <v>130.83333333333334</v>
      </c>
      <c r="P2929" s="7">
        <f t="shared" si="381"/>
        <v>112.14285714285714</v>
      </c>
      <c r="Q2929" s="9" t="str">
        <f t="shared" si="376"/>
        <v>theater</v>
      </c>
      <c r="R2929" s="10" t="str">
        <f t="shared" si="377"/>
        <v>musical</v>
      </c>
      <c r="S2929" s="8">
        <f t="shared" si="378"/>
        <v>41806.460983796293</v>
      </c>
      <c r="T2929" s="8">
        <f t="shared" si="375"/>
        <v>41835</v>
      </c>
      <c r="U2929" s="7">
        <f t="shared" si="379"/>
        <v>28.539016203707433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374"/>
        <v>100</v>
      </c>
      <c r="P2930" s="7">
        <f t="shared" si="381"/>
        <v>41.666666666666664</v>
      </c>
      <c r="Q2930" s="9" t="str">
        <f t="shared" si="376"/>
        <v>theater</v>
      </c>
      <c r="R2930" s="10" t="str">
        <f t="shared" si="377"/>
        <v>musical</v>
      </c>
      <c r="S2930" s="8">
        <f t="shared" si="378"/>
        <v>42403.789884259262</v>
      </c>
      <c r="T2930" s="8">
        <f t="shared" si="375"/>
        <v>42433.789884259262</v>
      </c>
      <c r="U2930" s="7">
        <f t="shared" si="379"/>
        <v>30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374"/>
        <v>102.06937499999999</v>
      </c>
      <c r="P2931" s="7">
        <f t="shared" si="381"/>
        <v>255.17343750000001</v>
      </c>
      <c r="Q2931" s="9" t="str">
        <f t="shared" si="376"/>
        <v>theater</v>
      </c>
      <c r="R2931" s="10" t="str">
        <f t="shared" si="377"/>
        <v>musical</v>
      </c>
      <c r="S2931" s="8">
        <f t="shared" si="378"/>
        <v>41754.355995370366</v>
      </c>
      <c r="T2931" s="8">
        <f t="shared" si="375"/>
        <v>41784.355995370366</v>
      </c>
      <c r="U2931" s="7">
        <f t="shared" si="379"/>
        <v>30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374"/>
        <v>100.92</v>
      </c>
      <c r="P2932" s="7">
        <f t="shared" si="381"/>
        <v>162.7741935483871</v>
      </c>
      <c r="Q2932" s="9" t="str">
        <f t="shared" si="376"/>
        <v>theater</v>
      </c>
      <c r="R2932" s="10" t="str">
        <f t="shared" si="377"/>
        <v>musical</v>
      </c>
      <c r="S2932" s="8">
        <f t="shared" si="378"/>
        <v>42101.375740740739</v>
      </c>
      <c r="T2932" s="8">
        <f t="shared" si="375"/>
        <v>42131.375740740739</v>
      </c>
      <c r="U2932" s="7">
        <f t="shared" si="379"/>
        <v>30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374"/>
        <v>106</v>
      </c>
      <c r="P2933" s="7">
        <f t="shared" si="381"/>
        <v>88.333333333333329</v>
      </c>
      <c r="Q2933" s="9" t="str">
        <f t="shared" si="376"/>
        <v>theater</v>
      </c>
      <c r="R2933" s="10" t="str">
        <f t="shared" si="377"/>
        <v>musical</v>
      </c>
      <c r="S2933" s="8">
        <f t="shared" si="378"/>
        <v>41872.082905092589</v>
      </c>
      <c r="T2933" s="8">
        <f t="shared" si="375"/>
        <v>41897.047222222223</v>
      </c>
      <c r="U2933" s="7">
        <f t="shared" si="379"/>
        <v>24.964317129633855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374"/>
        <v>105.09677419354838</v>
      </c>
      <c r="P2934" s="7">
        <f t="shared" si="381"/>
        <v>85.736842105263165</v>
      </c>
      <c r="Q2934" s="9" t="str">
        <f t="shared" si="376"/>
        <v>theater</v>
      </c>
      <c r="R2934" s="10" t="str">
        <f t="shared" si="377"/>
        <v>musical</v>
      </c>
      <c r="S2934" s="8">
        <f t="shared" si="378"/>
        <v>42024.956446759257</v>
      </c>
      <c r="T2934" s="8">
        <f t="shared" si="375"/>
        <v>42056.249999999993</v>
      </c>
      <c r="U2934" s="7">
        <f t="shared" si="379"/>
        <v>31.293553240735491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374"/>
        <v>102.76</v>
      </c>
      <c r="P2935" s="7">
        <f t="shared" si="381"/>
        <v>47.574074074074076</v>
      </c>
      <c r="Q2935" s="9" t="str">
        <f t="shared" si="376"/>
        <v>theater</v>
      </c>
      <c r="R2935" s="10" t="str">
        <f t="shared" si="377"/>
        <v>musical</v>
      </c>
      <c r="S2935" s="8">
        <f t="shared" si="378"/>
        <v>42495.748298611106</v>
      </c>
      <c r="T2935" s="8">
        <f t="shared" si="375"/>
        <v>42525.748298611106</v>
      </c>
      <c r="U2935" s="7">
        <f t="shared" si="379"/>
        <v>30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374"/>
        <v>108</v>
      </c>
      <c r="P2936" s="7">
        <f t="shared" si="381"/>
        <v>72.972972972972968</v>
      </c>
      <c r="Q2936" s="9" t="str">
        <f t="shared" si="376"/>
        <v>theater</v>
      </c>
      <c r="R2936" s="10" t="str">
        <f t="shared" si="377"/>
        <v>musical</v>
      </c>
      <c r="S2936" s="8">
        <f t="shared" si="378"/>
        <v>41775.427824074075</v>
      </c>
      <c r="T2936" s="8">
        <f t="shared" si="375"/>
        <v>41805.427824074075</v>
      </c>
      <c r="U2936" s="7">
        <f t="shared" si="379"/>
        <v>30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374"/>
        <v>100.88571428571429</v>
      </c>
      <c r="P2937" s="7">
        <f t="shared" si="381"/>
        <v>90.538461538461533</v>
      </c>
      <c r="Q2937" s="9" t="str">
        <f t="shared" si="376"/>
        <v>theater</v>
      </c>
      <c r="R2937" s="10" t="str">
        <f t="shared" si="377"/>
        <v>musical</v>
      </c>
      <c r="S2937" s="8">
        <f t="shared" si="378"/>
        <v>42553.375092592592</v>
      </c>
      <c r="T2937" s="8">
        <f t="shared" si="375"/>
        <v>42611.499999999993</v>
      </c>
      <c r="U2937" s="7">
        <f t="shared" si="379"/>
        <v>58.124907407400315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374"/>
        <v>128</v>
      </c>
      <c r="P2938" s="7">
        <f t="shared" si="381"/>
        <v>37.647058823529413</v>
      </c>
      <c r="Q2938" s="9" t="str">
        <f t="shared" si="376"/>
        <v>theater</v>
      </c>
      <c r="R2938" s="10" t="str">
        <f t="shared" si="377"/>
        <v>musical</v>
      </c>
      <c r="S2938" s="8">
        <f t="shared" si="378"/>
        <v>41912.442395833328</v>
      </c>
      <c r="T2938" s="8">
        <f t="shared" si="375"/>
        <v>41924.999305555553</v>
      </c>
      <c r="U2938" s="7">
        <f t="shared" si="379"/>
        <v>12.5569097222251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374"/>
        <v>133.33333333333334</v>
      </c>
      <c r="P2939" s="7">
        <f t="shared" si="381"/>
        <v>36.363636363636367</v>
      </c>
      <c r="Q2939" s="9" t="str">
        <f t="shared" si="376"/>
        <v>theater</v>
      </c>
      <c r="R2939" s="10" t="str">
        <f t="shared" si="377"/>
        <v>musical</v>
      </c>
      <c r="S2939" s="8">
        <f t="shared" si="378"/>
        <v>41803.248993055553</v>
      </c>
      <c r="T2939" s="8">
        <f t="shared" si="375"/>
        <v>41833.248993055553</v>
      </c>
      <c r="U2939" s="7">
        <f t="shared" si="379"/>
        <v>30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374"/>
        <v>101.375</v>
      </c>
      <c r="P2940" s="7">
        <f t="shared" si="381"/>
        <v>126.71875</v>
      </c>
      <c r="Q2940" s="9" t="str">
        <f t="shared" si="376"/>
        <v>theater</v>
      </c>
      <c r="R2940" s="10" t="str">
        <f t="shared" si="377"/>
        <v>musical</v>
      </c>
      <c r="S2940" s="8">
        <f t="shared" si="378"/>
        <v>42004.495532407404</v>
      </c>
      <c r="T2940" s="8">
        <f t="shared" si="375"/>
        <v>42034.495532407404</v>
      </c>
      <c r="U2940" s="7">
        <f t="shared" si="379"/>
        <v>30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374"/>
        <v>102.875</v>
      </c>
      <c r="P2941" s="7">
        <f t="shared" si="381"/>
        <v>329.2</v>
      </c>
      <c r="Q2941" s="9" t="str">
        <f t="shared" si="376"/>
        <v>theater</v>
      </c>
      <c r="R2941" s="10" t="str">
        <f t="shared" si="377"/>
        <v>musical</v>
      </c>
      <c r="S2941" s="8">
        <f t="shared" si="378"/>
        <v>41845.60083333333</v>
      </c>
      <c r="T2941" s="8">
        <f t="shared" si="375"/>
        <v>41878.833333333328</v>
      </c>
      <c r="U2941" s="7">
        <f t="shared" si="379"/>
        <v>33.232499999998254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374"/>
        <v>107.24</v>
      </c>
      <c r="P2942" s="7">
        <f t="shared" si="381"/>
        <v>81.242424242424249</v>
      </c>
      <c r="Q2942" s="9" t="str">
        <f t="shared" si="376"/>
        <v>theater</v>
      </c>
      <c r="R2942" s="10" t="str">
        <f t="shared" si="377"/>
        <v>musical</v>
      </c>
      <c r="S2942" s="8">
        <f t="shared" si="378"/>
        <v>41982.565023148149</v>
      </c>
      <c r="T2942" s="8">
        <f t="shared" si="375"/>
        <v>42022.565023148149</v>
      </c>
      <c r="U2942" s="7">
        <f t="shared" si="379"/>
        <v>40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374"/>
        <v>4.0000000000000001E-3</v>
      </c>
      <c r="P2943" s="7">
        <f t="shared" si="381"/>
        <v>1</v>
      </c>
      <c r="Q2943" s="9" t="str">
        <f t="shared" si="376"/>
        <v>theater</v>
      </c>
      <c r="R2943" s="10" t="str">
        <f t="shared" si="377"/>
        <v>spaces</v>
      </c>
      <c r="S2943" s="8">
        <f t="shared" si="378"/>
        <v>42034.751793981479</v>
      </c>
      <c r="T2943" s="8">
        <f t="shared" si="375"/>
        <v>42064.751793981479</v>
      </c>
      <c r="U2943" s="7">
        <f t="shared" si="379"/>
        <v>30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374"/>
        <v>20.425000000000001</v>
      </c>
      <c r="P2944" s="7">
        <f t="shared" si="381"/>
        <v>202.22772277227722</v>
      </c>
      <c r="Q2944" s="9" t="str">
        <f t="shared" si="376"/>
        <v>theater</v>
      </c>
      <c r="R2944" s="10" t="str">
        <f t="shared" si="377"/>
        <v>spaces</v>
      </c>
      <c r="S2944" s="8">
        <f t="shared" si="378"/>
        <v>42334.595590277771</v>
      </c>
      <c r="T2944" s="8">
        <f t="shared" si="375"/>
        <v>42354.637499999997</v>
      </c>
      <c r="U2944" s="7">
        <f t="shared" si="379"/>
        <v>20.041909722225682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374"/>
        <v>0</v>
      </c>
      <c r="P2945" s="7">
        <f>IF(L2945&gt;0, E2945/L2945,0)</f>
        <v>0</v>
      </c>
      <c r="Q2945" s="9" t="str">
        <f t="shared" si="376"/>
        <v>theater</v>
      </c>
      <c r="R2945" s="10" t="str">
        <f t="shared" si="377"/>
        <v>spaces</v>
      </c>
      <c r="S2945" s="8">
        <f t="shared" si="378"/>
        <v>42076.921064814807</v>
      </c>
      <c r="T2945" s="8">
        <f t="shared" si="375"/>
        <v>42106.921064814807</v>
      </c>
      <c r="U2945" s="7">
        <f t="shared" si="379"/>
        <v>30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382">E2946*100/D2946</f>
        <v>1</v>
      </c>
      <c r="P2946" s="7">
        <f>E2946/L2946</f>
        <v>100</v>
      </c>
      <c r="Q2946" s="9" t="str">
        <f t="shared" si="376"/>
        <v>theater</v>
      </c>
      <c r="R2946" s="10" t="str">
        <f t="shared" si="377"/>
        <v>spaces</v>
      </c>
      <c r="S2946" s="8">
        <f t="shared" si="378"/>
        <v>42132.705995370365</v>
      </c>
      <c r="T2946" s="8">
        <f t="shared" ref="T2946:T3009" si="383">(I2946/86400)+25569+(-5/24)</f>
        <v>42162.705995370365</v>
      </c>
      <c r="U2946" s="7">
        <f t="shared" si="379"/>
        <v>30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382"/>
        <v>0</v>
      </c>
      <c r="P2947" s="7">
        <f>IF(L2947&gt;0, E2947/L2947,0)</f>
        <v>0</v>
      </c>
      <c r="Q2947" s="9" t="str">
        <f t="shared" ref="Q2947:Q3010" si="384">LEFT(N2947, SEARCH("/",N2947,1)-1)</f>
        <v>theater</v>
      </c>
      <c r="R2947" s="10" t="str">
        <f t="shared" ref="R2947:R3010" si="385">RIGHT(N2947,LEN(N2947)-FIND("/",N2947))</f>
        <v>spaces</v>
      </c>
      <c r="S2947" s="8">
        <f t="shared" ref="S2947:S3010" si="386">(J2947/86400)+25569+(-5/24)</f>
        <v>42117.931250000001</v>
      </c>
      <c r="T2947" s="8">
        <f t="shared" si="383"/>
        <v>42147.931250000001</v>
      </c>
      <c r="U2947" s="7">
        <f t="shared" ref="U2947:U3010" si="387">T2947-S2947</f>
        <v>30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382"/>
        <v>0.1</v>
      </c>
      <c r="P2948" s="7">
        <f>E2948/L2948</f>
        <v>1</v>
      </c>
      <c r="Q2948" s="9" t="str">
        <f t="shared" si="384"/>
        <v>theater</v>
      </c>
      <c r="R2948" s="10" t="str">
        <f t="shared" si="385"/>
        <v>spaces</v>
      </c>
      <c r="S2948" s="8">
        <f t="shared" si="386"/>
        <v>42567.322824074072</v>
      </c>
      <c r="T2948" s="8">
        <f t="shared" si="383"/>
        <v>42597.322824074072</v>
      </c>
      <c r="U2948" s="7">
        <f t="shared" si="387"/>
        <v>30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382"/>
        <v>4.2880000000000003</v>
      </c>
      <c r="P2949" s="7">
        <f>E2949/L2949</f>
        <v>82.461538461538467</v>
      </c>
      <c r="Q2949" s="9" t="str">
        <f t="shared" si="384"/>
        <v>theater</v>
      </c>
      <c r="R2949" s="10" t="str">
        <f t="shared" si="385"/>
        <v>spaces</v>
      </c>
      <c r="S2949" s="8">
        <f t="shared" si="386"/>
        <v>42649.353784722225</v>
      </c>
      <c r="T2949" s="8">
        <f t="shared" si="383"/>
        <v>42698.507638888885</v>
      </c>
      <c r="U2949" s="7">
        <f t="shared" si="387"/>
        <v>49.153854166659585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382"/>
        <v>4.7999999999999996E-3</v>
      </c>
      <c r="P2950" s="7">
        <f>E2950/L2950</f>
        <v>2.6666666666666665</v>
      </c>
      <c r="Q2950" s="9" t="str">
        <f t="shared" si="384"/>
        <v>theater</v>
      </c>
      <c r="R2950" s="10" t="str">
        <f t="shared" si="385"/>
        <v>spaces</v>
      </c>
      <c r="S2950" s="8">
        <f t="shared" si="386"/>
        <v>42097.440891203696</v>
      </c>
      <c r="T2950" s="8">
        <f t="shared" si="383"/>
        <v>42157.440891203696</v>
      </c>
      <c r="U2950" s="7">
        <f t="shared" si="387"/>
        <v>60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382"/>
        <v>2.5</v>
      </c>
      <c r="P2951" s="7">
        <f>E2951/L2951</f>
        <v>12.5</v>
      </c>
      <c r="Q2951" s="9" t="str">
        <f t="shared" si="384"/>
        <v>theater</v>
      </c>
      <c r="R2951" s="10" t="str">
        <f t="shared" si="385"/>
        <v>spaces</v>
      </c>
      <c r="S2951" s="8">
        <f t="shared" si="386"/>
        <v>42297.61478009259</v>
      </c>
      <c r="T2951" s="8">
        <f t="shared" si="383"/>
        <v>42327.656446759262</v>
      </c>
      <c r="U2951" s="7">
        <f t="shared" si="387"/>
        <v>30.041666666671517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382"/>
        <v>0</v>
      </c>
      <c r="P2952" s="7">
        <f>IF(L2952&gt;0, E2952/L2952,0)</f>
        <v>0</v>
      </c>
      <c r="Q2952" s="9" t="str">
        <f t="shared" si="384"/>
        <v>theater</v>
      </c>
      <c r="R2952" s="10" t="str">
        <f t="shared" si="385"/>
        <v>spaces</v>
      </c>
      <c r="S2952" s="8">
        <f t="shared" si="386"/>
        <v>42362.156851851854</v>
      </c>
      <c r="T2952" s="8">
        <f t="shared" si="383"/>
        <v>42392.156851851854</v>
      </c>
      <c r="U2952" s="7">
        <f t="shared" si="387"/>
        <v>30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382"/>
        <v>2.1920000000000002</v>
      </c>
      <c r="P2953" s="7">
        <f>E2953/L2953</f>
        <v>18.896551724137932</v>
      </c>
      <c r="Q2953" s="9" t="str">
        <f t="shared" si="384"/>
        <v>theater</v>
      </c>
      <c r="R2953" s="10" t="str">
        <f t="shared" si="385"/>
        <v>spaces</v>
      </c>
      <c r="S2953" s="8">
        <f t="shared" si="386"/>
        <v>41872.594594907401</v>
      </c>
      <c r="T2953" s="8">
        <f t="shared" si="383"/>
        <v>41917.594594907401</v>
      </c>
      <c r="U2953" s="7">
        <f t="shared" si="387"/>
        <v>45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382"/>
        <v>8.0250000000000004</v>
      </c>
      <c r="P2954" s="7">
        <f>E2954/L2954</f>
        <v>200.625</v>
      </c>
      <c r="Q2954" s="9" t="str">
        <f t="shared" si="384"/>
        <v>theater</v>
      </c>
      <c r="R2954" s="10" t="str">
        <f t="shared" si="385"/>
        <v>spaces</v>
      </c>
      <c r="S2954" s="8">
        <f t="shared" si="386"/>
        <v>42628.481932870367</v>
      </c>
      <c r="T2954" s="8">
        <f t="shared" si="383"/>
        <v>42659.958333333336</v>
      </c>
      <c r="U2954" s="7">
        <f t="shared" si="387"/>
        <v>31.476400462968741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382"/>
        <v>0.15125</v>
      </c>
      <c r="P2955" s="7">
        <f>E2955/L2955</f>
        <v>201.66666666666666</v>
      </c>
      <c r="Q2955" s="9" t="str">
        <f t="shared" si="384"/>
        <v>theater</v>
      </c>
      <c r="R2955" s="10" t="str">
        <f t="shared" si="385"/>
        <v>spaces</v>
      </c>
      <c r="S2955" s="8">
        <f t="shared" si="386"/>
        <v>42255.583576388883</v>
      </c>
      <c r="T2955" s="8">
        <f t="shared" si="383"/>
        <v>42285.583576388883</v>
      </c>
      <c r="U2955" s="7">
        <f t="shared" si="387"/>
        <v>30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382"/>
        <v>0</v>
      </c>
      <c r="P2956" s="7">
        <f>IF(L2956&gt;0, E2956/L2956,0)</f>
        <v>0</v>
      </c>
      <c r="Q2956" s="9" t="str">
        <f t="shared" si="384"/>
        <v>theater</v>
      </c>
      <c r="R2956" s="10" t="str">
        <f t="shared" si="385"/>
        <v>spaces</v>
      </c>
      <c r="S2956" s="8">
        <f t="shared" si="386"/>
        <v>42790.375034722216</v>
      </c>
      <c r="T2956" s="8">
        <f t="shared" si="383"/>
        <v>42810.333368055552</v>
      </c>
      <c r="U2956" s="7">
        <f t="shared" si="387"/>
        <v>19.958333333335759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382"/>
        <v>59.583333333333336</v>
      </c>
      <c r="P2957" s="7">
        <f>E2957/L2957</f>
        <v>65</v>
      </c>
      <c r="Q2957" s="9" t="str">
        <f t="shared" si="384"/>
        <v>theater</v>
      </c>
      <c r="R2957" s="10" t="str">
        <f t="shared" si="385"/>
        <v>spaces</v>
      </c>
      <c r="S2957" s="8">
        <f t="shared" si="386"/>
        <v>42141.532974537033</v>
      </c>
      <c r="T2957" s="8">
        <f t="shared" si="383"/>
        <v>42171.532974537033</v>
      </c>
      <c r="U2957" s="7">
        <f t="shared" si="387"/>
        <v>30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382"/>
        <v>16.734177215189874</v>
      </c>
      <c r="P2958" s="7">
        <f>E2958/L2958</f>
        <v>66.099999999999994</v>
      </c>
      <c r="Q2958" s="9" t="str">
        <f t="shared" si="384"/>
        <v>theater</v>
      </c>
      <c r="R2958" s="10" t="str">
        <f t="shared" si="385"/>
        <v>spaces</v>
      </c>
      <c r="S2958" s="8">
        <f t="shared" si="386"/>
        <v>42464.750578703701</v>
      </c>
      <c r="T2958" s="8">
        <f t="shared" si="383"/>
        <v>42494.750578703701</v>
      </c>
      <c r="U2958" s="7">
        <f t="shared" si="387"/>
        <v>30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382"/>
        <v>1.8666666666666667</v>
      </c>
      <c r="P2959" s="7">
        <f>E2959/L2959</f>
        <v>93.333333333333329</v>
      </c>
      <c r="Q2959" s="9" t="str">
        <f t="shared" si="384"/>
        <v>theater</v>
      </c>
      <c r="R2959" s="10" t="str">
        <f t="shared" si="385"/>
        <v>spaces</v>
      </c>
      <c r="S2959" s="8">
        <f t="shared" si="386"/>
        <v>42030.80291666666</v>
      </c>
      <c r="T2959" s="8">
        <f t="shared" si="383"/>
        <v>42090.761249999996</v>
      </c>
      <c r="U2959" s="7">
        <f t="shared" si="387"/>
        <v>59.958333333335759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382"/>
        <v>0</v>
      </c>
      <c r="P2960" s="7">
        <f>IF(L2960&gt;0, E2960/L2960,0)</f>
        <v>0</v>
      </c>
      <c r="Q2960" s="9" t="str">
        <f t="shared" si="384"/>
        <v>theater</v>
      </c>
      <c r="R2960" s="10" t="str">
        <f t="shared" si="385"/>
        <v>spaces</v>
      </c>
      <c r="S2960" s="8">
        <f t="shared" si="386"/>
        <v>42438.570798611108</v>
      </c>
      <c r="T2960" s="8">
        <f t="shared" si="383"/>
        <v>42498.529131944444</v>
      </c>
      <c r="U2960" s="7">
        <f t="shared" si="387"/>
        <v>59.958333333335759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382"/>
        <v>0</v>
      </c>
      <c r="P2961" s="7">
        <f>IF(L2961&gt;0, E2961/L2961,0)</f>
        <v>0</v>
      </c>
      <c r="Q2961" s="9" t="str">
        <f t="shared" si="384"/>
        <v>theater</v>
      </c>
      <c r="R2961" s="10" t="str">
        <f t="shared" si="385"/>
        <v>spaces</v>
      </c>
      <c r="S2961" s="8">
        <f t="shared" si="386"/>
        <v>42497.800057870372</v>
      </c>
      <c r="T2961" s="8">
        <f t="shared" si="383"/>
        <v>42527.800057870372</v>
      </c>
      <c r="U2961" s="7">
        <f t="shared" si="387"/>
        <v>30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382"/>
        <v>0</v>
      </c>
      <c r="P2962" s="7">
        <f>IF(L2962&gt;0, E2962/L2962,0)</f>
        <v>0</v>
      </c>
      <c r="Q2962" s="9" t="str">
        <f t="shared" si="384"/>
        <v>theater</v>
      </c>
      <c r="R2962" s="10" t="str">
        <f t="shared" si="385"/>
        <v>spaces</v>
      </c>
      <c r="S2962" s="8">
        <f t="shared" si="386"/>
        <v>41863.54887731481</v>
      </c>
      <c r="T2962" s="8">
        <f t="shared" si="383"/>
        <v>41893.54887731481</v>
      </c>
      <c r="U2962" s="7">
        <f t="shared" si="387"/>
        <v>30</v>
      </c>
    </row>
    <row r="2963" spans="1:21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382"/>
        <v>109.62</v>
      </c>
      <c r="P2963" s="7">
        <f t="shared" ref="P2963:P2994" si="388">E2963/L2963</f>
        <v>50.75</v>
      </c>
      <c r="Q2963" s="9" t="str">
        <f t="shared" si="384"/>
        <v>theater</v>
      </c>
      <c r="R2963" s="10" t="str">
        <f t="shared" si="385"/>
        <v>plays</v>
      </c>
      <c r="S2963" s="8">
        <f t="shared" si="386"/>
        <v>42061.004155092589</v>
      </c>
      <c r="T2963" s="8">
        <f t="shared" si="383"/>
        <v>42088.958333333336</v>
      </c>
      <c r="U2963" s="7">
        <f t="shared" si="387"/>
        <v>27.954178240746842</v>
      </c>
    </row>
    <row r="2964" spans="1:21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382"/>
        <v>121.8</v>
      </c>
      <c r="P2964" s="7">
        <f t="shared" si="388"/>
        <v>60.9</v>
      </c>
      <c r="Q2964" s="9" t="str">
        <f t="shared" si="384"/>
        <v>theater</v>
      </c>
      <c r="R2964" s="10" t="str">
        <f t="shared" si="385"/>
        <v>plays</v>
      </c>
      <c r="S2964" s="8">
        <f t="shared" si="386"/>
        <v>42036.035949074074</v>
      </c>
      <c r="T2964" s="8">
        <f t="shared" si="383"/>
        <v>42064.082638888889</v>
      </c>
      <c r="U2964" s="7">
        <f t="shared" si="387"/>
        <v>28.046689814815181</v>
      </c>
    </row>
    <row r="2965" spans="1:21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382"/>
        <v>106.85</v>
      </c>
      <c r="P2965" s="7">
        <f t="shared" si="388"/>
        <v>109.03061224489795</v>
      </c>
      <c r="Q2965" s="9" t="str">
        <f t="shared" si="384"/>
        <v>theater</v>
      </c>
      <c r="R2965" s="10" t="str">
        <f t="shared" si="385"/>
        <v>plays</v>
      </c>
      <c r="S2965" s="8">
        <f t="shared" si="386"/>
        <v>42157.26185185185</v>
      </c>
      <c r="T2965" s="8">
        <f t="shared" si="383"/>
        <v>42187.26185185185</v>
      </c>
      <c r="U2965" s="7">
        <f t="shared" si="387"/>
        <v>30</v>
      </c>
    </row>
    <row r="2966" spans="1:21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382"/>
        <v>100.71379999999999</v>
      </c>
      <c r="P2966" s="7">
        <f t="shared" si="388"/>
        <v>25.692295918367346</v>
      </c>
      <c r="Q2966" s="9" t="str">
        <f t="shared" si="384"/>
        <v>theater</v>
      </c>
      <c r="R2966" s="10" t="str">
        <f t="shared" si="385"/>
        <v>plays</v>
      </c>
      <c r="S2966" s="8">
        <f t="shared" si="386"/>
        <v>41827.701608796291</v>
      </c>
      <c r="T2966" s="8">
        <f t="shared" si="383"/>
        <v>41857.688888888886</v>
      </c>
      <c r="U2966" s="7">
        <f t="shared" si="387"/>
        <v>29.987280092595029</v>
      </c>
    </row>
    <row r="2967" spans="1:21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382"/>
        <v>109</v>
      </c>
      <c r="P2967" s="7">
        <f t="shared" si="388"/>
        <v>41.92307692307692</v>
      </c>
      <c r="Q2967" s="9" t="str">
        <f t="shared" si="384"/>
        <v>theater</v>
      </c>
      <c r="R2967" s="10" t="str">
        <f t="shared" si="385"/>
        <v>plays</v>
      </c>
      <c r="S2967" s="8">
        <f t="shared" si="386"/>
        <v>42162.521215277775</v>
      </c>
      <c r="T2967" s="8">
        <f t="shared" si="383"/>
        <v>42192.521215277775</v>
      </c>
      <c r="U2967" s="7">
        <f t="shared" si="387"/>
        <v>30</v>
      </c>
    </row>
    <row r="2968" spans="1:21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382"/>
        <v>113.63</v>
      </c>
      <c r="P2968" s="7">
        <f t="shared" si="388"/>
        <v>88.7734375</v>
      </c>
      <c r="Q2968" s="9" t="str">
        <f t="shared" si="384"/>
        <v>theater</v>
      </c>
      <c r="R2968" s="10" t="str">
        <f t="shared" si="385"/>
        <v>plays</v>
      </c>
      <c r="S2968" s="8">
        <f t="shared" si="386"/>
        <v>42233.530231481483</v>
      </c>
      <c r="T2968" s="8">
        <f t="shared" si="383"/>
        <v>42263.530231481483</v>
      </c>
      <c r="U2968" s="7">
        <f t="shared" si="387"/>
        <v>30</v>
      </c>
    </row>
    <row r="2969" spans="1:21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382"/>
        <v>113.92</v>
      </c>
      <c r="P2969" s="7">
        <f t="shared" si="388"/>
        <v>80.225352112676063</v>
      </c>
      <c r="Q2969" s="9" t="str">
        <f t="shared" si="384"/>
        <v>theater</v>
      </c>
      <c r="R2969" s="10" t="str">
        <f t="shared" si="385"/>
        <v>plays</v>
      </c>
      <c r="S2969" s="8">
        <f t="shared" si="386"/>
        <v>42041.989490740736</v>
      </c>
      <c r="T2969" s="8">
        <f t="shared" si="383"/>
        <v>42071.947824074072</v>
      </c>
      <c r="U2969" s="7">
        <f t="shared" si="387"/>
        <v>29.958333333335759</v>
      </c>
    </row>
    <row r="2970" spans="1:21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382"/>
        <v>106</v>
      </c>
      <c r="P2970" s="7">
        <f t="shared" si="388"/>
        <v>78.936170212765958</v>
      </c>
      <c r="Q2970" s="9" t="str">
        <f t="shared" si="384"/>
        <v>theater</v>
      </c>
      <c r="R2970" s="10" t="str">
        <f t="shared" si="385"/>
        <v>plays</v>
      </c>
      <c r="S2970" s="8">
        <f t="shared" si="386"/>
        <v>42585.315509259257</v>
      </c>
      <c r="T2970" s="8">
        <f t="shared" si="383"/>
        <v>42598.957638888889</v>
      </c>
      <c r="U2970" s="7">
        <f t="shared" si="387"/>
        <v>13.642129629632109</v>
      </c>
    </row>
    <row r="2971" spans="1:21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382"/>
        <v>162.5</v>
      </c>
      <c r="P2971" s="7">
        <f t="shared" si="388"/>
        <v>95.588235294117652</v>
      </c>
      <c r="Q2971" s="9" t="str">
        <f t="shared" si="384"/>
        <v>theater</v>
      </c>
      <c r="R2971" s="10" t="str">
        <f t="shared" si="385"/>
        <v>plays</v>
      </c>
      <c r="S2971" s="8">
        <f t="shared" si="386"/>
        <v>42097.578159722216</v>
      </c>
      <c r="T2971" s="8">
        <f t="shared" si="383"/>
        <v>42127.743750000001</v>
      </c>
      <c r="U2971" s="7">
        <f t="shared" si="387"/>
        <v>30.165590277785668</v>
      </c>
    </row>
    <row r="2972" spans="1:21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382"/>
        <v>106</v>
      </c>
      <c r="P2972" s="7">
        <f t="shared" si="388"/>
        <v>69.890109890109883</v>
      </c>
      <c r="Q2972" s="9" t="str">
        <f t="shared" si="384"/>
        <v>theater</v>
      </c>
      <c r="R2972" s="10" t="str">
        <f t="shared" si="385"/>
        <v>plays</v>
      </c>
      <c r="S2972" s="8">
        <f t="shared" si="386"/>
        <v>41808.461238425924</v>
      </c>
      <c r="T2972" s="8">
        <f t="shared" si="383"/>
        <v>41838.461238425924</v>
      </c>
      <c r="U2972" s="7">
        <f t="shared" si="387"/>
        <v>30</v>
      </c>
    </row>
    <row r="2973" spans="1:21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382"/>
        <v>100.15625</v>
      </c>
      <c r="P2973" s="7">
        <f t="shared" si="388"/>
        <v>74.534883720930239</v>
      </c>
      <c r="Q2973" s="9" t="str">
        <f t="shared" si="384"/>
        <v>theater</v>
      </c>
      <c r="R2973" s="10" t="str">
        <f t="shared" si="385"/>
        <v>plays</v>
      </c>
      <c r="S2973" s="8">
        <f t="shared" si="386"/>
        <v>41852.449976851851</v>
      </c>
      <c r="T2973" s="8">
        <f t="shared" si="383"/>
        <v>41882.449976851851</v>
      </c>
      <c r="U2973" s="7">
        <f t="shared" si="387"/>
        <v>30</v>
      </c>
    </row>
    <row r="2974" spans="1:21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382"/>
        <v>105.35</v>
      </c>
      <c r="P2974" s="7">
        <f t="shared" si="388"/>
        <v>123.94117647058823</v>
      </c>
      <c r="Q2974" s="9" t="str">
        <f t="shared" si="384"/>
        <v>theater</v>
      </c>
      <c r="R2974" s="10" t="str">
        <f t="shared" si="385"/>
        <v>plays</v>
      </c>
      <c r="S2974" s="8">
        <f t="shared" si="386"/>
        <v>42693.90185185185</v>
      </c>
      <c r="T2974" s="8">
        <f t="shared" si="383"/>
        <v>42708.833333333336</v>
      </c>
      <c r="U2974" s="7">
        <f t="shared" si="387"/>
        <v>14.931481481486117</v>
      </c>
    </row>
    <row r="2975" spans="1:21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382"/>
        <v>174.8</v>
      </c>
      <c r="P2975" s="7">
        <f t="shared" si="388"/>
        <v>264.84848484848487</v>
      </c>
      <c r="Q2975" s="9" t="str">
        <f t="shared" si="384"/>
        <v>theater</v>
      </c>
      <c r="R2975" s="10" t="str">
        <f t="shared" si="385"/>
        <v>plays</v>
      </c>
      <c r="S2975" s="8">
        <f t="shared" si="386"/>
        <v>42341.610046296293</v>
      </c>
      <c r="T2975" s="8">
        <f t="shared" si="383"/>
        <v>42369.958333333336</v>
      </c>
      <c r="U2975" s="7">
        <f t="shared" si="387"/>
        <v>28.34828703704261</v>
      </c>
    </row>
    <row r="2976" spans="1:21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382"/>
        <v>102</v>
      </c>
      <c r="P2976" s="7">
        <f t="shared" si="388"/>
        <v>58.620689655172413</v>
      </c>
      <c r="Q2976" s="9" t="str">
        <f t="shared" si="384"/>
        <v>theater</v>
      </c>
      <c r="R2976" s="10" t="str">
        <f t="shared" si="385"/>
        <v>plays</v>
      </c>
      <c r="S2976" s="8">
        <f t="shared" si="386"/>
        <v>41879.852673611109</v>
      </c>
      <c r="T2976" s="8">
        <f t="shared" si="383"/>
        <v>41907.857638888883</v>
      </c>
      <c r="U2976" s="7">
        <f t="shared" si="387"/>
        <v>28.004965277774318</v>
      </c>
    </row>
    <row r="2977" spans="1:21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382"/>
        <v>100.125</v>
      </c>
      <c r="P2977" s="7">
        <f t="shared" si="388"/>
        <v>70.884955752212392</v>
      </c>
      <c r="Q2977" s="9" t="str">
        <f t="shared" si="384"/>
        <v>theater</v>
      </c>
      <c r="R2977" s="10" t="str">
        <f t="shared" si="385"/>
        <v>plays</v>
      </c>
      <c r="S2977" s="8">
        <f t="shared" si="386"/>
        <v>41941.475532407407</v>
      </c>
      <c r="T2977" s="8">
        <f t="shared" si="383"/>
        <v>41969.916666666664</v>
      </c>
      <c r="U2977" s="7">
        <f t="shared" si="387"/>
        <v>28.441134259257524</v>
      </c>
    </row>
    <row r="2978" spans="1:21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382"/>
        <v>171.42857142857142</v>
      </c>
      <c r="P2978" s="7">
        <f t="shared" si="388"/>
        <v>8.5714285714285712</v>
      </c>
      <c r="Q2978" s="9" t="str">
        <f t="shared" si="384"/>
        <v>theater</v>
      </c>
      <c r="R2978" s="10" t="str">
        <f t="shared" si="385"/>
        <v>plays</v>
      </c>
      <c r="S2978" s="8">
        <f t="shared" si="386"/>
        <v>42425.522337962961</v>
      </c>
      <c r="T2978" s="8">
        <f t="shared" si="383"/>
        <v>42442.291666666664</v>
      </c>
      <c r="U2978" s="7">
        <f t="shared" si="387"/>
        <v>16.76932870370365</v>
      </c>
    </row>
    <row r="2979" spans="1:21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382"/>
        <v>113.56666666666666</v>
      </c>
      <c r="P2979" s="7">
        <f t="shared" si="388"/>
        <v>113.56666666666666</v>
      </c>
      <c r="Q2979" s="9" t="str">
        <f t="shared" si="384"/>
        <v>theater</v>
      </c>
      <c r="R2979" s="10" t="str">
        <f t="shared" si="385"/>
        <v>plays</v>
      </c>
      <c r="S2979" s="8">
        <f t="shared" si="386"/>
        <v>42026.672847222224</v>
      </c>
      <c r="T2979" s="8">
        <f t="shared" si="383"/>
        <v>42085.884722222218</v>
      </c>
      <c r="U2979" s="7">
        <f t="shared" si="387"/>
        <v>59.211874999993597</v>
      </c>
    </row>
    <row r="2980" spans="1:21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382"/>
        <v>129.46666666666667</v>
      </c>
      <c r="P2980" s="7">
        <f t="shared" si="388"/>
        <v>60.6875</v>
      </c>
      <c r="Q2980" s="9" t="str">
        <f t="shared" si="384"/>
        <v>theater</v>
      </c>
      <c r="R2980" s="10" t="str">
        <f t="shared" si="385"/>
        <v>plays</v>
      </c>
      <c r="S2980" s="8">
        <f t="shared" si="386"/>
        <v>41922.432256944441</v>
      </c>
      <c r="T2980" s="8">
        <f t="shared" si="383"/>
        <v>41932.040972222218</v>
      </c>
      <c r="U2980" s="7">
        <f t="shared" si="387"/>
        <v>9.6087152777763549</v>
      </c>
    </row>
    <row r="2981" spans="1:21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382"/>
        <v>101.4</v>
      </c>
      <c r="P2981" s="7">
        <f t="shared" si="388"/>
        <v>110.21739130434783</v>
      </c>
      <c r="Q2981" s="9" t="str">
        <f t="shared" si="384"/>
        <v>theater</v>
      </c>
      <c r="R2981" s="10" t="str">
        <f t="shared" si="385"/>
        <v>plays</v>
      </c>
      <c r="S2981" s="8">
        <f t="shared" si="386"/>
        <v>41993.616006944438</v>
      </c>
      <c r="T2981" s="8">
        <f t="shared" si="383"/>
        <v>42010.041666666664</v>
      </c>
      <c r="U2981" s="7">
        <f t="shared" si="387"/>
        <v>16.425659722226555</v>
      </c>
    </row>
    <row r="2982" spans="1:21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382"/>
        <v>109.16666666666667</v>
      </c>
      <c r="P2982" s="7">
        <f t="shared" si="388"/>
        <v>136.45833333333334</v>
      </c>
      <c r="Q2982" s="9" t="str">
        <f t="shared" si="384"/>
        <v>theater</v>
      </c>
      <c r="R2982" s="10" t="str">
        <f t="shared" si="385"/>
        <v>plays</v>
      </c>
      <c r="S2982" s="8">
        <f t="shared" si="386"/>
        <v>42219.70752314815</v>
      </c>
      <c r="T2982" s="8">
        <f t="shared" si="383"/>
        <v>42239.874999999993</v>
      </c>
      <c r="U2982" s="7">
        <f t="shared" si="387"/>
        <v>20.167476851842366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382"/>
        <v>128.92500000000001</v>
      </c>
      <c r="P2983" s="7">
        <f t="shared" si="388"/>
        <v>53.164948453608247</v>
      </c>
      <c r="Q2983" s="9" t="str">
        <f t="shared" si="384"/>
        <v>theater</v>
      </c>
      <c r="R2983" s="10" t="str">
        <f t="shared" si="385"/>
        <v>spaces</v>
      </c>
      <c r="S2983" s="8">
        <f t="shared" si="386"/>
        <v>42225.351342592585</v>
      </c>
      <c r="T2983" s="8">
        <f t="shared" si="383"/>
        <v>42270.351342592585</v>
      </c>
      <c r="U2983" s="7">
        <f t="shared" si="387"/>
        <v>45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382"/>
        <v>102.06</v>
      </c>
      <c r="P2984" s="7">
        <f t="shared" si="388"/>
        <v>86.491525423728817</v>
      </c>
      <c r="Q2984" s="9" t="str">
        <f t="shared" si="384"/>
        <v>theater</v>
      </c>
      <c r="R2984" s="10" t="str">
        <f t="shared" si="385"/>
        <v>spaces</v>
      </c>
      <c r="S2984" s="8">
        <f t="shared" si="386"/>
        <v>42381.478506944441</v>
      </c>
      <c r="T2984" s="8">
        <f t="shared" si="383"/>
        <v>42411.478506944441</v>
      </c>
      <c r="U2984" s="7">
        <f t="shared" si="387"/>
        <v>30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382"/>
        <v>146.53957758620689</v>
      </c>
      <c r="P2985" s="7">
        <f t="shared" si="388"/>
        <v>155.23827397260274</v>
      </c>
      <c r="Q2985" s="9" t="str">
        <f t="shared" si="384"/>
        <v>theater</v>
      </c>
      <c r="R2985" s="10" t="str">
        <f t="shared" si="385"/>
        <v>spaces</v>
      </c>
      <c r="S2985" s="8">
        <f t="shared" si="386"/>
        <v>41894.424027777779</v>
      </c>
      <c r="T2985" s="8">
        <f t="shared" si="383"/>
        <v>41954.465694444443</v>
      </c>
      <c r="U2985" s="7">
        <f t="shared" si="387"/>
        <v>60.041666666664241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382"/>
        <v>100.352</v>
      </c>
      <c r="P2986" s="7">
        <f t="shared" si="388"/>
        <v>115.08256880733946</v>
      </c>
      <c r="Q2986" s="9" t="str">
        <f t="shared" si="384"/>
        <v>theater</v>
      </c>
      <c r="R2986" s="10" t="str">
        <f t="shared" si="385"/>
        <v>spaces</v>
      </c>
      <c r="S2986" s="8">
        <f t="shared" si="386"/>
        <v>42576.070381944439</v>
      </c>
      <c r="T2986" s="8">
        <f t="shared" si="383"/>
        <v>42606.070381944439</v>
      </c>
      <c r="U2986" s="7">
        <f t="shared" si="387"/>
        <v>30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382"/>
        <v>121.65</v>
      </c>
      <c r="P2987" s="7">
        <f t="shared" si="388"/>
        <v>109.5945945945946</v>
      </c>
      <c r="Q2987" s="9" t="str">
        <f t="shared" si="384"/>
        <v>theater</v>
      </c>
      <c r="R2987" s="10" t="str">
        <f t="shared" si="385"/>
        <v>spaces</v>
      </c>
      <c r="S2987" s="8">
        <f t="shared" si="386"/>
        <v>42654.765370370369</v>
      </c>
      <c r="T2987" s="8">
        <f t="shared" si="383"/>
        <v>42673.958333333336</v>
      </c>
      <c r="U2987" s="7">
        <f t="shared" si="387"/>
        <v>19.192962962966703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382"/>
        <v>105.5</v>
      </c>
      <c r="P2988" s="7">
        <f t="shared" si="388"/>
        <v>45.214285714285715</v>
      </c>
      <c r="Q2988" s="9" t="str">
        <f t="shared" si="384"/>
        <v>theater</v>
      </c>
      <c r="R2988" s="10" t="str">
        <f t="shared" si="385"/>
        <v>spaces</v>
      </c>
      <c r="S2988" s="8">
        <f t="shared" si="386"/>
        <v>42431.29173611111</v>
      </c>
      <c r="T2988" s="8">
        <f t="shared" si="383"/>
        <v>42491.250069444439</v>
      </c>
      <c r="U2988" s="7">
        <f t="shared" si="387"/>
        <v>59.958333333328483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382"/>
        <v>110.4008</v>
      </c>
      <c r="P2989" s="7">
        <f t="shared" si="388"/>
        <v>104.15169811320754</v>
      </c>
      <c r="Q2989" s="9" t="str">
        <f t="shared" si="384"/>
        <v>theater</v>
      </c>
      <c r="R2989" s="10" t="str">
        <f t="shared" si="385"/>
        <v>spaces</v>
      </c>
      <c r="S2989" s="8">
        <f t="shared" si="386"/>
        <v>42627.098969907405</v>
      </c>
      <c r="T2989" s="8">
        <f t="shared" si="383"/>
        <v>42655.791666666664</v>
      </c>
      <c r="U2989" s="7">
        <f t="shared" si="387"/>
        <v>28.692696759258979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382"/>
        <v>100</v>
      </c>
      <c r="P2990" s="7">
        <f t="shared" si="388"/>
        <v>35.714285714285715</v>
      </c>
      <c r="Q2990" s="9" t="str">
        <f t="shared" si="384"/>
        <v>theater</v>
      </c>
      <c r="R2990" s="10" t="str">
        <f t="shared" si="385"/>
        <v>spaces</v>
      </c>
      <c r="S2990" s="8">
        <f t="shared" si="386"/>
        <v>42511.153715277775</v>
      </c>
      <c r="T2990" s="8">
        <f t="shared" si="383"/>
        <v>42541.153715277775</v>
      </c>
      <c r="U2990" s="7">
        <f t="shared" si="387"/>
        <v>30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382"/>
        <v>176.535</v>
      </c>
      <c r="P2991" s="7">
        <f t="shared" si="388"/>
        <v>96.997252747252745</v>
      </c>
      <c r="Q2991" s="9" t="str">
        <f t="shared" si="384"/>
        <v>theater</v>
      </c>
      <c r="R2991" s="10" t="str">
        <f t="shared" si="385"/>
        <v>spaces</v>
      </c>
      <c r="S2991" s="8">
        <f t="shared" si="386"/>
        <v>42336.812060185184</v>
      </c>
      <c r="T2991" s="8">
        <f t="shared" si="383"/>
        <v>42358.999305555553</v>
      </c>
      <c r="U2991" s="7">
        <f t="shared" si="387"/>
        <v>22.187245370369055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382"/>
        <v>100</v>
      </c>
      <c r="P2992" s="7">
        <f t="shared" si="388"/>
        <v>370.37037037037038</v>
      </c>
      <c r="Q2992" s="9" t="str">
        <f t="shared" si="384"/>
        <v>theater</v>
      </c>
      <c r="R2992" s="10" t="str">
        <f t="shared" si="385"/>
        <v>spaces</v>
      </c>
      <c r="S2992" s="8">
        <f t="shared" si="386"/>
        <v>42341.365972222215</v>
      </c>
      <c r="T2992" s="8">
        <f t="shared" si="383"/>
        <v>42376.365972222215</v>
      </c>
      <c r="U2992" s="7">
        <f t="shared" si="387"/>
        <v>35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382"/>
        <v>103.29411764705883</v>
      </c>
      <c r="P2993" s="7">
        <f t="shared" si="388"/>
        <v>94.408602150537632</v>
      </c>
      <c r="Q2993" s="9" t="str">
        <f t="shared" si="384"/>
        <v>theater</v>
      </c>
      <c r="R2993" s="10" t="str">
        <f t="shared" si="385"/>
        <v>spaces</v>
      </c>
      <c r="S2993" s="8">
        <f t="shared" si="386"/>
        <v>42740.628819444442</v>
      </c>
      <c r="T2993" s="8">
        <f t="shared" si="383"/>
        <v>42762.628819444442</v>
      </c>
      <c r="U2993" s="7">
        <f t="shared" si="387"/>
        <v>22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382"/>
        <v>104.5</v>
      </c>
      <c r="P2994" s="7">
        <f t="shared" si="388"/>
        <v>48.984375</v>
      </c>
      <c r="Q2994" s="9" t="str">
        <f t="shared" si="384"/>
        <v>theater</v>
      </c>
      <c r="R2994" s="10" t="str">
        <f t="shared" si="385"/>
        <v>spaces</v>
      </c>
      <c r="S2994" s="8">
        <f t="shared" si="386"/>
        <v>42622.559143518512</v>
      </c>
      <c r="T2994" s="8">
        <f t="shared" si="383"/>
        <v>42652.559143518512</v>
      </c>
      <c r="U2994" s="7">
        <f t="shared" si="387"/>
        <v>30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382"/>
        <v>100.3</v>
      </c>
      <c r="P2995" s="7">
        <f t="shared" ref="P2995:P3026" si="389">E2995/L2995</f>
        <v>45.590909090909093</v>
      </c>
      <c r="Q2995" s="9" t="str">
        <f t="shared" si="384"/>
        <v>theater</v>
      </c>
      <c r="R2995" s="10" t="str">
        <f t="shared" si="385"/>
        <v>spaces</v>
      </c>
      <c r="S2995" s="8">
        <f t="shared" si="386"/>
        <v>42390.63040509259</v>
      </c>
      <c r="T2995" s="8">
        <f t="shared" si="383"/>
        <v>42420.63040509259</v>
      </c>
      <c r="U2995" s="7">
        <f t="shared" si="387"/>
        <v>30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382"/>
        <v>457.74666666666667</v>
      </c>
      <c r="P2996" s="7">
        <f t="shared" si="389"/>
        <v>23.275254237288134</v>
      </c>
      <c r="Q2996" s="9" t="str">
        <f t="shared" si="384"/>
        <v>theater</v>
      </c>
      <c r="R2996" s="10" t="str">
        <f t="shared" si="385"/>
        <v>spaces</v>
      </c>
      <c r="S2996" s="8">
        <f t="shared" si="386"/>
        <v>41885.270509259259</v>
      </c>
      <c r="T2996" s="8">
        <f t="shared" si="383"/>
        <v>41915.270509259259</v>
      </c>
      <c r="U2996" s="7">
        <f t="shared" si="387"/>
        <v>30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382"/>
        <v>104.96</v>
      </c>
      <c r="P2997" s="7">
        <f t="shared" si="389"/>
        <v>63.2289156626506</v>
      </c>
      <c r="Q2997" s="9" t="str">
        <f t="shared" si="384"/>
        <v>theater</v>
      </c>
      <c r="R2997" s="10" t="str">
        <f t="shared" si="385"/>
        <v>spaces</v>
      </c>
      <c r="S2997" s="8">
        <f t="shared" si="386"/>
        <v>42724.456840277773</v>
      </c>
      <c r="T2997" s="8">
        <f t="shared" si="383"/>
        <v>42754.456840277773</v>
      </c>
      <c r="U2997" s="7">
        <f t="shared" si="387"/>
        <v>30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382"/>
        <v>171.94285714285715</v>
      </c>
      <c r="P2998" s="7">
        <f t="shared" si="389"/>
        <v>153.5204081632653</v>
      </c>
      <c r="Q2998" s="9" t="str">
        <f t="shared" si="384"/>
        <v>theater</v>
      </c>
      <c r="R2998" s="10" t="str">
        <f t="shared" si="385"/>
        <v>spaces</v>
      </c>
      <c r="S2998" s="8">
        <f t="shared" si="386"/>
        <v>42090.704166666663</v>
      </c>
      <c r="T2998" s="8">
        <f t="shared" si="383"/>
        <v>42150.704166666663</v>
      </c>
      <c r="U2998" s="7">
        <f t="shared" si="387"/>
        <v>60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382"/>
        <v>103.73</v>
      </c>
      <c r="P2999" s="7">
        <f t="shared" si="389"/>
        <v>90.2</v>
      </c>
      <c r="Q2999" s="9" t="str">
        <f t="shared" si="384"/>
        <v>theater</v>
      </c>
      <c r="R2999" s="10" t="str">
        <f t="shared" si="385"/>
        <v>spaces</v>
      </c>
      <c r="S2999" s="8">
        <f t="shared" si="386"/>
        <v>42775.525381944441</v>
      </c>
      <c r="T2999" s="8">
        <f t="shared" si="383"/>
        <v>42792.999305555553</v>
      </c>
      <c r="U2999" s="7">
        <f t="shared" si="387"/>
        <v>17.473923611112696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382"/>
        <v>103.029</v>
      </c>
      <c r="P3000" s="7">
        <f t="shared" si="389"/>
        <v>118.97113163972287</v>
      </c>
      <c r="Q3000" s="9" t="str">
        <f t="shared" si="384"/>
        <v>theater</v>
      </c>
      <c r="R3000" s="10" t="str">
        <f t="shared" si="385"/>
        <v>spaces</v>
      </c>
      <c r="S3000" s="8">
        <f t="shared" si="386"/>
        <v>41777.985289351847</v>
      </c>
      <c r="T3000" s="8">
        <f t="shared" si="383"/>
        <v>41805.975694444445</v>
      </c>
      <c r="U3000" s="7">
        <f t="shared" si="387"/>
        <v>27.990405092597939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382"/>
        <v>118.88888888888889</v>
      </c>
      <c r="P3001" s="7">
        <f t="shared" si="389"/>
        <v>80.25</v>
      </c>
      <c r="Q3001" s="9" t="str">
        <f t="shared" si="384"/>
        <v>theater</v>
      </c>
      <c r="R3001" s="10" t="str">
        <f t="shared" si="385"/>
        <v>spaces</v>
      </c>
      <c r="S3001" s="8">
        <f t="shared" si="386"/>
        <v>42780.531944444439</v>
      </c>
      <c r="T3001" s="8">
        <f t="shared" si="383"/>
        <v>42794.874999999993</v>
      </c>
      <c r="U3001" s="7">
        <f t="shared" si="387"/>
        <v>14.343055555553292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382"/>
        <v>100</v>
      </c>
      <c r="P3002" s="7">
        <f t="shared" si="389"/>
        <v>62.5</v>
      </c>
      <c r="Q3002" s="9" t="str">
        <f t="shared" si="384"/>
        <v>theater</v>
      </c>
      <c r="R3002" s="10" t="str">
        <f t="shared" si="385"/>
        <v>spaces</v>
      </c>
      <c r="S3002" s="8">
        <f t="shared" si="386"/>
        <v>42752.61886574074</v>
      </c>
      <c r="T3002" s="8">
        <f t="shared" si="383"/>
        <v>42766.541666666664</v>
      </c>
      <c r="U3002" s="7">
        <f t="shared" si="387"/>
        <v>13.922800925924093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382"/>
        <v>318.699889104519</v>
      </c>
      <c r="P3003" s="7">
        <f t="shared" si="389"/>
        <v>131.37719999999999</v>
      </c>
      <c r="Q3003" s="9" t="str">
        <f t="shared" si="384"/>
        <v>theater</v>
      </c>
      <c r="R3003" s="10" t="str">
        <f t="shared" si="385"/>
        <v>spaces</v>
      </c>
      <c r="S3003" s="8">
        <f t="shared" si="386"/>
        <v>42534.687291666669</v>
      </c>
      <c r="T3003" s="8">
        <f t="shared" si="383"/>
        <v>42564.687291666669</v>
      </c>
      <c r="U3003" s="7">
        <f t="shared" si="387"/>
        <v>30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382"/>
        <v>108.50614285714286</v>
      </c>
      <c r="P3004" s="7">
        <f t="shared" si="389"/>
        <v>73.032980769230775</v>
      </c>
      <c r="Q3004" s="9" t="str">
        <f t="shared" si="384"/>
        <v>theater</v>
      </c>
      <c r="R3004" s="10" t="str">
        <f t="shared" si="385"/>
        <v>spaces</v>
      </c>
      <c r="S3004" s="8">
        <f t="shared" si="386"/>
        <v>41239.627916666665</v>
      </c>
      <c r="T3004" s="8">
        <f t="shared" si="383"/>
        <v>41269.627916666665</v>
      </c>
      <c r="U3004" s="7">
        <f t="shared" si="387"/>
        <v>30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382"/>
        <v>101.16666666666667</v>
      </c>
      <c r="P3005" s="7">
        <f t="shared" si="389"/>
        <v>178.52941176470588</v>
      </c>
      <c r="Q3005" s="9" t="str">
        <f t="shared" si="384"/>
        <v>theater</v>
      </c>
      <c r="R3005" s="10" t="str">
        <f t="shared" si="385"/>
        <v>spaces</v>
      </c>
      <c r="S3005" s="8">
        <f t="shared" si="386"/>
        <v>42398.640925925924</v>
      </c>
      <c r="T3005" s="8">
        <f t="shared" si="383"/>
        <v>42430.040972222218</v>
      </c>
      <c r="U3005" s="7">
        <f t="shared" si="387"/>
        <v>31.400046296294022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382"/>
        <v>112.815</v>
      </c>
      <c r="P3006" s="7">
        <f t="shared" si="389"/>
        <v>162.90974729241879</v>
      </c>
      <c r="Q3006" s="9" t="str">
        <f t="shared" si="384"/>
        <v>theater</v>
      </c>
      <c r="R3006" s="10" t="str">
        <f t="shared" si="385"/>
        <v>spaces</v>
      </c>
      <c r="S3006" s="8">
        <f t="shared" si="386"/>
        <v>41928.672731481478</v>
      </c>
      <c r="T3006" s="8">
        <f t="shared" si="383"/>
        <v>41958.714398148142</v>
      </c>
      <c r="U3006" s="7">
        <f t="shared" si="387"/>
        <v>30.041666666664241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382"/>
        <v>120.49622641509434</v>
      </c>
      <c r="P3007" s="7">
        <f t="shared" si="389"/>
        <v>108.24237288135593</v>
      </c>
      <c r="Q3007" s="9" t="str">
        <f t="shared" si="384"/>
        <v>theater</v>
      </c>
      <c r="R3007" s="10" t="str">
        <f t="shared" si="385"/>
        <v>spaces</v>
      </c>
      <c r="S3007" s="8">
        <f t="shared" si="386"/>
        <v>41888.466493055552</v>
      </c>
      <c r="T3007" s="8">
        <f t="shared" si="383"/>
        <v>41918.466493055552</v>
      </c>
      <c r="U3007" s="7">
        <f t="shared" si="387"/>
        <v>30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382"/>
        <v>107.75</v>
      </c>
      <c r="P3008" s="7">
        <f t="shared" si="389"/>
        <v>88.865979381443296</v>
      </c>
      <c r="Q3008" s="9" t="str">
        <f t="shared" si="384"/>
        <v>theater</v>
      </c>
      <c r="R3008" s="10" t="str">
        <f t="shared" si="385"/>
        <v>spaces</v>
      </c>
      <c r="S3008" s="8">
        <f t="shared" si="386"/>
        <v>41957.54850694444</v>
      </c>
      <c r="T3008" s="8">
        <f t="shared" si="383"/>
        <v>41987.54850694444</v>
      </c>
      <c r="U3008" s="7">
        <f t="shared" si="387"/>
        <v>30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382"/>
        <v>180</v>
      </c>
      <c r="P3009" s="7">
        <f t="shared" si="389"/>
        <v>54</v>
      </c>
      <c r="Q3009" s="9" t="str">
        <f t="shared" si="384"/>
        <v>theater</v>
      </c>
      <c r="R3009" s="10" t="str">
        <f t="shared" si="385"/>
        <v>spaces</v>
      </c>
      <c r="S3009" s="8">
        <f t="shared" si="386"/>
        <v>42098.007905092592</v>
      </c>
      <c r="T3009" s="8">
        <f t="shared" si="383"/>
        <v>42119.007905092592</v>
      </c>
      <c r="U3009" s="7">
        <f t="shared" si="387"/>
        <v>21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390">E3010*100/D3010</f>
        <v>101.16666666666667</v>
      </c>
      <c r="P3010" s="7">
        <f t="shared" si="389"/>
        <v>116.73076923076923</v>
      </c>
      <c r="Q3010" s="9" t="str">
        <f t="shared" si="384"/>
        <v>theater</v>
      </c>
      <c r="R3010" s="10" t="str">
        <f t="shared" si="385"/>
        <v>spaces</v>
      </c>
      <c r="S3010" s="8">
        <f t="shared" si="386"/>
        <v>42360.003692129627</v>
      </c>
      <c r="T3010" s="8">
        <f t="shared" ref="T3010:T3073" si="391">(I3010/86400)+25569+(-5/24)</f>
        <v>42390.003692129627</v>
      </c>
      <c r="U3010" s="7">
        <f t="shared" si="387"/>
        <v>30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390"/>
        <v>119.756</v>
      </c>
      <c r="P3011" s="7">
        <f t="shared" si="389"/>
        <v>233.8984375</v>
      </c>
      <c r="Q3011" s="9" t="str">
        <f t="shared" ref="Q3011:Q3074" si="392">LEFT(N3011, SEARCH("/",N3011,1)-1)</f>
        <v>theater</v>
      </c>
      <c r="R3011" s="10" t="str">
        <f t="shared" ref="R3011:R3074" si="393">RIGHT(N3011,LEN(N3011)-FIND("/",N3011))</f>
        <v>spaces</v>
      </c>
      <c r="S3011" s="8">
        <f t="shared" ref="S3011:S3074" si="394">(J3011/86400)+25569+(-5/24)</f>
        <v>41939.361574074072</v>
      </c>
      <c r="T3011" s="8">
        <f t="shared" si="391"/>
        <v>41969.403240740743</v>
      </c>
      <c r="U3011" s="7">
        <f t="shared" ref="U3011:U3074" si="395">T3011-S3011</f>
        <v>30.041666666671517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390"/>
        <v>158</v>
      </c>
      <c r="P3012" s="7">
        <f t="shared" si="389"/>
        <v>158</v>
      </c>
      <c r="Q3012" s="9" t="str">
        <f t="shared" si="392"/>
        <v>theater</v>
      </c>
      <c r="R3012" s="10" t="str">
        <f t="shared" si="393"/>
        <v>spaces</v>
      </c>
      <c r="S3012" s="8">
        <f t="shared" si="394"/>
        <v>41996.624062499999</v>
      </c>
      <c r="T3012" s="8">
        <f t="shared" si="391"/>
        <v>42056.624062499999</v>
      </c>
      <c r="U3012" s="7">
        <f t="shared" si="395"/>
        <v>60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390"/>
        <v>123.66666666666667</v>
      </c>
      <c r="P3013" s="7">
        <f t="shared" si="389"/>
        <v>14.84</v>
      </c>
      <c r="Q3013" s="9" t="str">
        <f t="shared" si="392"/>
        <v>theater</v>
      </c>
      <c r="R3013" s="10" t="str">
        <f t="shared" si="393"/>
        <v>spaces</v>
      </c>
      <c r="S3013" s="8">
        <f t="shared" si="394"/>
        <v>42334.260601851849</v>
      </c>
      <c r="T3013" s="8">
        <f t="shared" si="391"/>
        <v>42361.749305555553</v>
      </c>
      <c r="U3013" s="7">
        <f t="shared" si="395"/>
        <v>27.488703703704232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390"/>
        <v>117.125</v>
      </c>
      <c r="P3014" s="7">
        <f t="shared" si="389"/>
        <v>85.181818181818187</v>
      </c>
      <c r="Q3014" s="9" t="str">
        <f t="shared" si="392"/>
        <v>theater</v>
      </c>
      <c r="R3014" s="10" t="str">
        <f t="shared" si="393"/>
        <v>spaces</v>
      </c>
      <c r="S3014" s="8">
        <f t="shared" si="394"/>
        <v>42024.494560185187</v>
      </c>
      <c r="T3014" s="8">
        <f t="shared" si="391"/>
        <v>42045.494560185187</v>
      </c>
      <c r="U3014" s="7">
        <f t="shared" si="395"/>
        <v>21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390"/>
        <v>156.96</v>
      </c>
      <c r="P3015" s="7">
        <f t="shared" si="389"/>
        <v>146.69158878504672</v>
      </c>
      <c r="Q3015" s="9" t="str">
        <f t="shared" si="392"/>
        <v>theater</v>
      </c>
      <c r="R3015" s="10" t="str">
        <f t="shared" si="393"/>
        <v>spaces</v>
      </c>
      <c r="S3015" s="8">
        <f t="shared" si="394"/>
        <v>42146.627881944441</v>
      </c>
      <c r="T3015" s="8">
        <f t="shared" si="391"/>
        <v>42176.627881944441</v>
      </c>
      <c r="U3015" s="7">
        <f t="shared" si="395"/>
        <v>30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390"/>
        <v>113.104</v>
      </c>
      <c r="P3016" s="7">
        <f t="shared" si="389"/>
        <v>50.764811490125673</v>
      </c>
      <c r="Q3016" s="9" t="str">
        <f t="shared" si="392"/>
        <v>theater</v>
      </c>
      <c r="R3016" s="10" t="str">
        <f t="shared" si="393"/>
        <v>spaces</v>
      </c>
      <c r="S3016" s="8">
        <f t="shared" si="394"/>
        <v>41919.915277777771</v>
      </c>
      <c r="T3016" s="8">
        <f t="shared" si="391"/>
        <v>41948</v>
      </c>
      <c r="U3016" s="7">
        <f t="shared" si="395"/>
        <v>28.084722222229175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390"/>
        <v>103.17647058823529</v>
      </c>
      <c r="P3017" s="7">
        <f t="shared" si="389"/>
        <v>87.7</v>
      </c>
      <c r="Q3017" s="9" t="str">
        <f t="shared" si="392"/>
        <v>theater</v>
      </c>
      <c r="R3017" s="10" t="str">
        <f t="shared" si="393"/>
        <v>spaces</v>
      </c>
      <c r="S3017" s="8">
        <f t="shared" si="394"/>
        <v>41785.518958333334</v>
      </c>
      <c r="T3017" s="8">
        <f t="shared" si="391"/>
        <v>41800.958333333328</v>
      </c>
      <c r="U3017" s="7">
        <f t="shared" si="395"/>
        <v>15.43937499999447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390"/>
        <v>102.61176470588235</v>
      </c>
      <c r="P3018" s="7">
        <f t="shared" si="389"/>
        <v>242.27777777777777</v>
      </c>
      <c r="Q3018" s="9" t="str">
        <f t="shared" si="392"/>
        <v>theater</v>
      </c>
      <c r="R3018" s="10" t="str">
        <f t="shared" si="393"/>
        <v>spaces</v>
      </c>
      <c r="S3018" s="8">
        <f t="shared" si="394"/>
        <v>41778.339722222219</v>
      </c>
      <c r="T3018" s="8">
        <f t="shared" si="391"/>
        <v>41838.339722222219</v>
      </c>
      <c r="U3018" s="7">
        <f t="shared" si="395"/>
        <v>60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390"/>
        <v>105.84090909090909</v>
      </c>
      <c r="P3019" s="7">
        <f t="shared" si="389"/>
        <v>146.44654088050314</v>
      </c>
      <c r="Q3019" s="9" t="str">
        <f t="shared" si="392"/>
        <v>theater</v>
      </c>
      <c r="R3019" s="10" t="str">
        <f t="shared" si="393"/>
        <v>spaces</v>
      </c>
      <c r="S3019" s="8">
        <f t="shared" si="394"/>
        <v>41841.641701388886</v>
      </c>
      <c r="T3019" s="8">
        <f t="shared" si="391"/>
        <v>41871.641701388886</v>
      </c>
      <c r="U3019" s="7">
        <f t="shared" si="395"/>
        <v>30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390"/>
        <v>100.71428571428571</v>
      </c>
      <c r="P3020" s="7">
        <f t="shared" si="389"/>
        <v>103.17073170731707</v>
      </c>
      <c r="Q3020" s="9" t="str">
        <f t="shared" si="392"/>
        <v>theater</v>
      </c>
      <c r="R3020" s="10" t="str">
        <f t="shared" si="393"/>
        <v>spaces</v>
      </c>
      <c r="S3020" s="8">
        <f t="shared" si="394"/>
        <v>42163.09</v>
      </c>
      <c r="T3020" s="8">
        <f t="shared" si="391"/>
        <v>42205.708333333336</v>
      </c>
      <c r="U3020" s="7">
        <f t="shared" si="395"/>
        <v>42.618333333339251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390"/>
        <v>121.23333333333333</v>
      </c>
      <c r="P3021" s="7">
        <f t="shared" si="389"/>
        <v>80.464601769911511</v>
      </c>
      <c r="Q3021" s="9" t="str">
        <f t="shared" si="392"/>
        <v>theater</v>
      </c>
      <c r="R3021" s="10" t="str">
        <f t="shared" si="393"/>
        <v>spaces</v>
      </c>
      <c r="S3021" s="8">
        <f t="shared" si="394"/>
        <v>41758.625231481477</v>
      </c>
      <c r="T3021" s="8">
        <f t="shared" si="391"/>
        <v>41785.916666666664</v>
      </c>
      <c r="U3021" s="7">
        <f t="shared" si="395"/>
        <v>27.291435185186856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390"/>
        <v>100.57142857142857</v>
      </c>
      <c r="P3022" s="7">
        <f t="shared" si="389"/>
        <v>234.66666666666666</v>
      </c>
      <c r="Q3022" s="9" t="str">
        <f t="shared" si="392"/>
        <v>theater</v>
      </c>
      <c r="R3022" s="10" t="str">
        <f t="shared" si="393"/>
        <v>spaces</v>
      </c>
      <c r="S3022" s="8">
        <f t="shared" si="394"/>
        <v>42170.638113425921</v>
      </c>
      <c r="T3022" s="8">
        <f t="shared" si="391"/>
        <v>42230.638113425921</v>
      </c>
      <c r="U3022" s="7">
        <f t="shared" si="395"/>
        <v>60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390"/>
        <v>116.02222222222223</v>
      </c>
      <c r="P3023" s="7">
        <f t="shared" si="389"/>
        <v>50.689320388349515</v>
      </c>
      <c r="Q3023" s="9" t="str">
        <f t="shared" si="392"/>
        <v>theater</v>
      </c>
      <c r="R3023" s="10" t="str">
        <f t="shared" si="393"/>
        <v>spaces</v>
      </c>
      <c r="S3023" s="8">
        <f t="shared" si="394"/>
        <v>42660.410520833328</v>
      </c>
      <c r="T3023" s="8">
        <f t="shared" si="391"/>
        <v>42696.040972222218</v>
      </c>
      <c r="U3023" s="7">
        <f t="shared" si="395"/>
        <v>35.630451388889924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390"/>
        <v>100.88</v>
      </c>
      <c r="P3024" s="7">
        <f t="shared" si="389"/>
        <v>162.70967741935485</v>
      </c>
      <c r="Q3024" s="9" t="str">
        <f t="shared" si="392"/>
        <v>theater</v>
      </c>
      <c r="R3024" s="10" t="str">
        <f t="shared" si="393"/>
        <v>spaces</v>
      </c>
      <c r="S3024" s="8">
        <f t="shared" si="394"/>
        <v>42564.745474537034</v>
      </c>
      <c r="T3024" s="8">
        <f t="shared" si="391"/>
        <v>42609.745474537034</v>
      </c>
      <c r="U3024" s="7">
        <f t="shared" si="395"/>
        <v>45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390"/>
        <v>103</v>
      </c>
      <c r="P3025" s="7">
        <f t="shared" si="389"/>
        <v>120.16666666666667</v>
      </c>
      <c r="Q3025" s="9" t="str">
        <f t="shared" si="392"/>
        <v>theater</v>
      </c>
      <c r="R3025" s="10" t="str">
        <f t="shared" si="393"/>
        <v>spaces</v>
      </c>
      <c r="S3025" s="8">
        <f t="shared" si="394"/>
        <v>42121.467430555553</v>
      </c>
      <c r="T3025" s="8">
        <f t="shared" si="391"/>
        <v>42166.467430555553</v>
      </c>
      <c r="U3025" s="7">
        <f t="shared" si="395"/>
        <v>45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390"/>
        <v>246.42</v>
      </c>
      <c r="P3026" s="7">
        <f t="shared" si="389"/>
        <v>67.697802197802204</v>
      </c>
      <c r="Q3026" s="9" t="str">
        <f t="shared" si="392"/>
        <v>theater</v>
      </c>
      <c r="R3026" s="10" t="str">
        <f t="shared" si="393"/>
        <v>spaces</v>
      </c>
      <c r="S3026" s="8">
        <f t="shared" si="394"/>
        <v>41158.785590277774</v>
      </c>
      <c r="T3026" s="8">
        <f t="shared" si="391"/>
        <v>41188.785590277774</v>
      </c>
      <c r="U3026" s="7">
        <f t="shared" si="395"/>
        <v>30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390"/>
        <v>302.2</v>
      </c>
      <c r="P3027" s="7">
        <f t="shared" ref="P3027:P3055" si="396">E3027/L3027</f>
        <v>52.103448275862071</v>
      </c>
      <c r="Q3027" s="9" t="str">
        <f t="shared" si="392"/>
        <v>theater</v>
      </c>
      <c r="R3027" s="10" t="str">
        <f t="shared" si="393"/>
        <v>spaces</v>
      </c>
      <c r="S3027" s="8">
        <f t="shared" si="394"/>
        <v>41761.301076388889</v>
      </c>
      <c r="T3027" s="8">
        <f t="shared" si="391"/>
        <v>41789.458333333328</v>
      </c>
      <c r="U3027" s="7">
        <f t="shared" si="395"/>
        <v>28.157256944439723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390"/>
        <v>143.33333333333334</v>
      </c>
      <c r="P3028" s="7">
        <f t="shared" si="396"/>
        <v>51.6</v>
      </c>
      <c r="Q3028" s="9" t="str">
        <f t="shared" si="392"/>
        <v>theater</v>
      </c>
      <c r="R3028" s="10" t="str">
        <f t="shared" si="393"/>
        <v>spaces</v>
      </c>
      <c r="S3028" s="8">
        <f t="shared" si="394"/>
        <v>42783.251064814809</v>
      </c>
      <c r="T3028" s="8">
        <f t="shared" si="391"/>
        <v>42797.251064814809</v>
      </c>
      <c r="U3028" s="7">
        <f t="shared" si="395"/>
        <v>14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390"/>
        <v>131.44</v>
      </c>
      <c r="P3029" s="7">
        <f t="shared" si="396"/>
        <v>164.3</v>
      </c>
      <c r="Q3029" s="9" t="str">
        <f t="shared" si="392"/>
        <v>theater</v>
      </c>
      <c r="R3029" s="10" t="str">
        <f t="shared" si="393"/>
        <v>spaces</v>
      </c>
      <c r="S3029" s="8">
        <f t="shared" si="394"/>
        <v>42053.49596064815</v>
      </c>
      <c r="T3029" s="8">
        <f t="shared" si="391"/>
        <v>42083.454293981478</v>
      </c>
      <c r="U3029" s="7">
        <f t="shared" si="395"/>
        <v>29.958333333328483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390"/>
        <v>168.02</v>
      </c>
      <c r="P3030" s="7">
        <f t="shared" si="396"/>
        <v>84.858585858585855</v>
      </c>
      <c r="Q3030" s="9" t="str">
        <f t="shared" si="392"/>
        <v>theater</v>
      </c>
      <c r="R3030" s="10" t="str">
        <f t="shared" si="393"/>
        <v>spaces</v>
      </c>
      <c r="S3030" s="8">
        <f t="shared" si="394"/>
        <v>42567.055844907409</v>
      </c>
      <c r="T3030" s="8">
        <f t="shared" si="391"/>
        <v>42597.055844907409</v>
      </c>
      <c r="U3030" s="7">
        <f t="shared" si="395"/>
        <v>30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390"/>
        <v>109.67666666666666</v>
      </c>
      <c r="P3031" s="7">
        <f t="shared" si="396"/>
        <v>94.548850574712645</v>
      </c>
      <c r="Q3031" s="9" t="str">
        <f t="shared" si="392"/>
        <v>theater</v>
      </c>
      <c r="R3031" s="10" t="str">
        <f t="shared" si="393"/>
        <v>spaces</v>
      </c>
      <c r="S3031" s="8">
        <f t="shared" si="394"/>
        <v>41932.500543981478</v>
      </c>
      <c r="T3031" s="8">
        <f t="shared" si="391"/>
        <v>41960.982638888883</v>
      </c>
      <c r="U3031" s="7">
        <f t="shared" si="395"/>
        <v>28.482094907405553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390"/>
        <v>106.68571428571428</v>
      </c>
      <c r="P3032" s="7">
        <f t="shared" si="396"/>
        <v>45.536585365853661</v>
      </c>
      <c r="Q3032" s="9" t="str">
        <f t="shared" si="392"/>
        <v>theater</v>
      </c>
      <c r="R3032" s="10" t="str">
        <f t="shared" si="393"/>
        <v>spaces</v>
      </c>
      <c r="S3032" s="8">
        <f t="shared" si="394"/>
        <v>42233.5390162037</v>
      </c>
      <c r="T3032" s="8">
        <f t="shared" si="391"/>
        <v>42263.5390162037</v>
      </c>
      <c r="U3032" s="7">
        <f t="shared" si="395"/>
        <v>30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390"/>
        <v>100</v>
      </c>
      <c r="P3033" s="7">
        <f t="shared" si="396"/>
        <v>51.724137931034484</v>
      </c>
      <c r="Q3033" s="9" t="str">
        <f t="shared" si="392"/>
        <v>theater</v>
      </c>
      <c r="R3033" s="10" t="str">
        <f t="shared" si="393"/>
        <v>spaces</v>
      </c>
      <c r="S3033" s="8">
        <f t="shared" si="394"/>
        <v>42597.674155092587</v>
      </c>
      <c r="T3033" s="8">
        <f t="shared" si="391"/>
        <v>42657.674155092587</v>
      </c>
      <c r="U3033" s="7">
        <f t="shared" si="395"/>
        <v>60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390"/>
        <v>127.2</v>
      </c>
      <c r="P3034" s="7">
        <f t="shared" si="396"/>
        <v>50.88</v>
      </c>
      <c r="Q3034" s="9" t="str">
        <f t="shared" si="392"/>
        <v>theater</v>
      </c>
      <c r="R3034" s="10" t="str">
        <f t="shared" si="393"/>
        <v>spaces</v>
      </c>
      <c r="S3034" s="8">
        <f t="shared" si="394"/>
        <v>42227.836331018516</v>
      </c>
      <c r="T3034" s="8">
        <f t="shared" si="391"/>
        <v>42257.836331018516</v>
      </c>
      <c r="U3034" s="7">
        <f t="shared" si="395"/>
        <v>30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390"/>
        <v>146.53333333333333</v>
      </c>
      <c r="P3035" s="7">
        <f t="shared" si="396"/>
        <v>191.13043478260869</v>
      </c>
      <c r="Q3035" s="9" t="str">
        <f t="shared" si="392"/>
        <v>theater</v>
      </c>
      <c r="R3035" s="10" t="str">
        <f t="shared" si="393"/>
        <v>spaces</v>
      </c>
      <c r="S3035" s="8">
        <f t="shared" si="394"/>
        <v>42569.901909722219</v>
      </c>
      <c r="T3035" s="8">
        <f t="shared" si="391"/>
        <v>42599.901909722219</v>
      </c>
      <c r="U3035" s="7">
        <f t="shared" si="395"/>
        <v>30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390"/>
        <v>112.536</v>
      </c>
      <c r="P3036" s="7">
        <f t="shared" si="396"/>
        <v>89.314285714285717</v>
      </c>
      <c r="Q3036" s="9" t="str">
        <f t="shared" si="392"/>
        <v>theater</v>
      </c>
      <c r="R3036" s="10" t="str">
        <f t="shared" si="393"/>
        <v>spaces</v>
      </c>
      <c r="S3036" s="8">
        <f t="shared" si="394"/>
        <v>42644.327025462961</v>
      </c>
      <c r="T3036" s="8">
        <f t="shared" si="391"/>
        <v>42674.957638888889</v>
      </c>
      <c r="U3036" s="7">
        <f t="shared" si="395"/>
        <v>30.630613425928459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390"/>
        <v>108.78684</v>
      </c>
      <c r="P3037" s="7">
        <f t="shared" si="396"/>
        <v>88.588631921824103</v>
      </c>
      <c r="Q3037" s="9" t="str">
        <f t="shared" si="392"/>
        <v>theater</v>
      </c>
      <c r="R3037" s="10" t="str">
        <f t="shared" si="393"/>
        <v>spaces</v>
      </c>
      <c r="S3037" s="8">
        <f t="shared" si="394"/>
        <v>41368.351956018516</v>
      </c>
      <c r="T3037" s="8">
        <f t="shared" si="391"/>
        <v>41398.351956018516</v>
      </c>
      <c r="U3037" s="7">
        <f t="shared" si="395"/>
        <v>30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390"/>
        <v>126.732</v>
      </c>
      <c r="P3038" s="7">
        <f t="shared" si="396"/>
        <v>96.300911854103347</v>
      </c>
      <c r="Q3038" s="9" t="str">
        <f t="shared" si="392"/>
        <v>theater</v>
      </c>
      <c r="R3038" s="10" t="str">
        <f t="shared" si="393"/>
        <v>spaces</v>
      </c>
      <c r="S3038" s="8">
        <f t="shared" si="394"/>
        <v>41466.576898148145</v>
      </c>
      <c r="T3038" s="8">
        <f t="shared" si="391"/>
        <v>41502.290972222218</v>
      </c>
      <c r="U3038" s="7">
        <f t="shared" si="395"/>
        <v>35.714074074072414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390"/>
        <v>213.2</v>
      </c>
      <c r="P3039" s="7">
        <f t="shared" si="396"/>
        <v>33.3125</v>
      </c>
      <c r="Q3039" s="9" t="str">
        <f t="shared" si="392"/>
        <v>theater</v>
      </c>
      <c r="R3039" s="10" t="str">
        <f t="shared" si="393"/>
        <v>spaces</v>
      </c>
      <c r="S3039" s="8">
        <f t="shared" si="394"/>
        <v>40378.684872685182</v>
      </c>
      <c r="T3039" s="8">
        <f t="shared" si="391"/>
        <v>40452.999305555553</v>
      </c>
      <c r="U3039" s="7">
        <f t="shared" si="395"/>
        <v>74.314432870371093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390"/>
        <v>100.5</v>
      </c>
      <c r="P3040" s="7">
        <f t="shared" si="396"/>
        <v>37.222222222222221</v>
      </c>
      <c r="Q3040" s="9" t="str">
        <f t="shared" si="392"/>
        <v>theater</v>
      </c>
      <c r="R3040" s="10" t="str">
        <f t="shared" si="393"/>
        <v>spaces</v>
      </c>
      <c r="S3040" s="8">
        <f t="shared" si="394"/>
        <v>42373.043946759259</v>
      </c>
      <c r="T3040" s="8">
        <f t="shared" si="391"/>
        <v>42433.043946759259</v>
      </c>
      <c r="U3040" s="7">
        <f t="shared" si="395"/>
        <v>60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390"/>
        <v>108.7139</v>
      </c>
      <c r="P3041" s="7">
        <f t="shared" si="396"/>
        <v>92.130423728813554</v>
      </c>
      <c r="Q3041" s="9" t="str">
        <f t="shared" si="392"/>
        <v>theater</v>
      </c>
      <c r="R3041" s="10" t="str">
        <f t="shared" si="393"/>
        <v>spaces</v>
      </c>
      <c r="S3041" s="8">
        <f t="shared" si="394"/>
        <v>41610.586087962962</v>
      </c>
      <c r="T3041" s="8">
        <f t="shared" si="391"/>
        <v>41637.124305555553</v>
      </c>
      <c r="U3041" s="7">
        <f t="shared" si="395"/>
        <v>26.538217592591536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390"/>
        <v>107.5</v>
      </c>
      <c r="P3042" s="7">
        <f t="shared" si="396"/>
        <v>76.785714285714292</v>
      </c>
      <c r="Q3042" s="9" t="str">
        <f t="shared" si="392"/>
        <v>theater</v>
      </c>
      <c r="R3042" s="10" t="str">
        <f t="shared" si="393"/>
        <v>spaces</v>
      </c>
      <c r="S3042" s="8">
        <f t="shared" si="394"/>
        <v>42177.583576388883</v>
      </c>
      <c r="T3042" s="8">
        <f t="shared" si="391"/>
        <v>42181.749999999993</v>
      </c>
      <c r="U3042" s="7">
        <f t="shared" si="395"/>
        <v>4.1664236111100763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390"/>
        <v>110.48192771084338</v>
      </c>
      <c r="P3043" s="7">
        <f t="shared" si="396"/>
        <v>96.526315789473685</v>
      </c>
      <c r="Q3043" s="9" t="str">
        <f t="shared" si="392"/>
        <v>theater</v>
      </c>
      <c r="R3043" s="10" t="str">
        <f t="shared" si="393"/>
        <v>spaces</v>
      </c>
      <c r="S3043" s="8">
        <f t="shared" si="394"/>
        <v>42359.660277777781</v>
      </c>
      <c r="T3043" s="8">
        <f t="shared" si="391"/>
        <v>42389.660277777781</v>
      </c>
      <c r="U3043" s="7">
        <f t="shared" si="395"/>
        <v>30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390"/>
        <v>128</v>
      </c>
      <c r="P3044" s="7">
        <f t="shared" si="396"/>
        <v>51.891891891891895</v>
      </c>
      <c r="Q3044" s="9" t="str">
        <f t="shared" si="392"/>
        <v>theater</v>
      </c>
      <c r="R3044" s="10" t="str">
        <f t="shared" si="393"/>
        <v>spaces</v>
      </c>
      <c r="S3044" s="8">
        <f t="shared" si="394"/>
        <v>42253.479710648149</v>
      </c>
      <c r="T3044" s="8">
        <f t="shared" si="391"/>
        <v>42283.479710648149</v>
      </c>
      <c r="U3044" s="7">
        <f t="shared" si="395"/>
        <v>30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390"/>
        <v>110.00666666666666</v>
      </c>
      <c r="P3045" s="7">
        <f t="shared" si="396"/>
        <v>128.9140625</v>
      </c>
      <c r="Q3045" s="9" t="str">
        <f t="shared" si="392"/>
        <v>theater</v>
      </c>
      <c r="R3045" s="10" t="str">
        <f t="shared" si="393"/>
        <v>spaces</v>
      </c>
      <c r="S3045" s="8">
        <f t="shared" si="394"/>
        <v>42082.862256944441</v>
      </c>
      <c r="T3045" s="8">
        <f t="shared" si="391"/>
        <v>42109.909722222219</v>
      </c>
      <c r="U3045" s="7">
        <f t="shared" si="395"/>
        <v>27.047465277777519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390"/>
        <v>109.34166666666667</v>
      </c>
      <c r="P3046" s="7">
        <f t="shared" si="396"/>
        <v>84.108974358974365</v>
      </c>
      <c r="Q3046" s="9" t="str">
        <f t="shared" si="392"/>
        <v>theater</v>
      </c>
      <c r="R3046" s="10" t="str">
        <f t="shared" si="393"/>
        <v>spaces</v>
      </c>
      <c r="S3046" s="8">
        <f t="shared" si="394"/>
        <v>42387.518495370365</v>
      </c>
      <c r="T3046" s="8">
        <f t="shared" si="391"/>
        <v>42402.518495370365</v>
      </c>
      <c r="U3046" s="7">
        <f t="shared" si="395"/>
        <v>15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390"/>
        <v>132.70650000000001</v>
      </c>
      <c r="P3047" s="7">
        <f t="shared" si="396"/>
        <v>82.941562500000003</v>
      </c>
      <c r="Q3047" s="9" t="str">
        <f t="shared" si="392"/>
        <v>theater</v>
      </c>
      <c r="R3047" s="10" t="str">
        <f t="shared" si="393"/>
        <v>spaces</v>
      </c>
      <c r="S3047" s="8">
        <f t="shared" si="394"/>
        <v>41842.947395833333</v>
      </c>
      <c r="T3047" s="8">
        <f t="shared" si="391"/>
        <v>41872.947395833333</v>
      </c>
      <c r="U3047" s="7">
        <f t="shared" si="395"/>
        <v>30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390"/>
        <v>190.84810126582278</v>
      </c>
      <c r="P3048" s="7">
        <f t="shared" si="396"/>
        <v>259.94827586206895</v>
      </c>
      <c r="Q3048" s="9" t="str">
        <f t="shared" si="392"/>
        <v>theater</v>
      </c>
      <c r="R3048" s="10" t="str">
        <f t="shared" si="393"/>
        <v>spaces</v>
      </c>
      <c r="S3048" s="8">
        <f t="shared" si="394"/>
        <v>41862.59474537037</v>
      </c>
      <c r="T3048" s="8">
        <f t="shared" si="391"/>
        <v>41891.994444444441</v>
      </c>
      <c r="U3048" s="7">
        <f t="shared" si="395"/>
        <v>29.399699074070668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390"/>
        <v>149</v>
      </c>
      <c r="P3049" s="7">
        <f t="shared" si="396"/>
        <v>37.25</v>
      </c>
      <c r="Q3049" s="9" t="str">
        <f t="shared" si="392"/>
        <v>theater</v>
      </c>
      <c r="R3049" s="10" t="str">
        <f t="shared" si="393"/>
        <v>spaces</v>
      </c>
      <c r="S3049" s="8">
        <f t="shared" si="394"/>
        <v>42443.780717592592</v>
      </c>
      <c r="T3049" s="8">
        <f t="shared" si="391"/>
        <v>42487.344444444439</v>
      </c>
      <c r="U3049" s="7">
        <f t="shared" si="395"/>
        <v>43.563726851847605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390"/>
        <v>166.4</v>
      </c>
      <c r="P3050" s="7">
        <f t="shared" si="396"/>
        <v>177.02127659574469</v>
      </c>
      <c r="Q3050" s="9" t="str">
        <f t="shared" si="392"/>
        <v>theater</v>
      </c>
      <c r="R3050" s="10" t="str">
        <f t="shared" si="393"/>
        <v>spaces</v>
      </c>
      <c r="S3050" s="8">
        <f t="shared" si="394"/>
        <v>41975.692847222221</v>
      </c>
      <c r="T3050" s="8">
        <f t="shared" si="391"/>
        <v>42004.681944444441</v>
      </c>
      <c r="U3050" s="7">
        <f t="shared" si="395"/>
        <v>28.989097222220153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390"/>
        <v>106.66666666666667</v>
      </c>
      <c r="P3051" s="7">
        <f t="shared" si="396"/>
        <v>74.074074074074076</v>
      </c>
      <c r="Q3051" s="9" t="str">
        <f t="shared" si="392"/>
        <v>theater</v>
      </c>
      <c r="R3051" s="10" t="str">
        <f t="shared" si="393"/>
        <v>spaces</v>
      </c>
      <c r="S3051" s="8">
        <f t="shared" si="394"/>
        <v>42138.806192129625</v>
      </c>
      <c r="T3051" s="8">
        <f t="shared" si="391"/>
        <v>42168.806192129625</v>
      </c>
      <c r="U3051" s="7">
        <f t="shared" si="395"/>
        <v>30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390"/>
        <v>106</v>
      </c>
      <c r="P3052" s="7">
        <f t="shared" si="396"/>
        <v>70.666666666666671</v>
      </c>
      <c r="Q3052" s="9" t="str">
        <f t="shared" si="392"/>
        <v>theater</v>
      </c>
      <c r="R3052" s="10" t="str">
        <f t="shared" si="393"/>
        <v>spaces</v>
      </c>
      <c r="S3052" s="8">
        <f t="shared" si="394"/>
        <v>42464.960185185184</v>
      </c>
      <c r="T3052" s="8">
        <f t="shared" si="391"/>
        <v>42494.960185185184</v>
      </c>
      <c r="U3052" s="7">
        <f t="shared" si="395"/>
        <v>30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390"/>
        <v>23.62857142857143</v>
      </c>
      <c r="P3053" s="7">
        <f t="shared" si="396"/>
        <v>23.62857142857143</v>
      </c>
      <c r="Q3053" s="9" t="str">
        <f t="shared" si="392"/>
        <v>theater</v>
      </c>
      <c r="R3053" s="10" t="str">
        <f t="shared" si="393"/>
        <v>spaces</v>
      </c>
      <c r="S3053" s="8">
        <f t="shared" si="394"/>
        <v>42744.207696759258</v>
      </c>
      <c r="T3053" s="8">
        <f t="shared" si="391"/>
        <v>42774.207696759258</v>
      </c>
      <c r="U3053" s="7">
        <f t="shared" si="395"/>
        <v>30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390"/>
        <v>0.15</v>
      </c>
      <c r="P3054" s="7">
        <f t="shared" si="396"/>
        <v>37.5</v>
      </c>
      <c r="Q3054" s="9" t="str">
        <f t="shared" si="392"/>
        <v>theater</v>
      </c>
      <c r="R3054" s="10" t="str">
        <f t="shared" si="393"/>
        <v>spaces</v>
      </c>
      <c r="S3054" s="8">
        <f t="shared" si="394"/>
        <v>42122.461736111109</v>
      </c>
      <c r="T3054" s="8">
        <f t="shared" si="391"/>
        <v>42152.457638888889</v>
      </c>
      <c r="U3054" s="7">
        <f t="shared" si="395"/>
        <v>29.995902777780429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390"/>
        <v>0.4</v>
      </c>
      <c r="P3055" s="7">
        <f t="shared" si="396"/>
        <v>13.333333333333334</v>
      </c>
      <c r="Q3055" s="9" t="str">
        <f t="shared" si="392"/>
        <v>theater</v>
      </c>
      <c r="R3055" s="10" t="str">
        <f t="shared" si="393"/>
        <v>spaces</v>
      </c>
      <c r="S3055" s="8">
        <f t="shared" si="394"/>
        <v>41862.553391203699</v>
      </c>
      <c r="T3055" s="8">
        <f t="shared" si="391"/>
        <v>41913.957638888889</v>
      </c>
      <c r="U3055" s="7">
        <f t="shared" si="395"/>
        <v>51.404247685190057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390"/>
        <v>0</v>
      </c>
      <c r="P3056" s="7">
        <f>IF(L3056&gt;0, E3056/L3056,0)</f>
        <v>0</v>
      </c>
      <c r="Q3056" s="9" t="str">
        <f t="shared" si="392"/>
        <v>theater</v>
      </c>
      <c r="R3056" s="10" t="str">
        <f t="shared" si="393"/>
        <v>spaces</v>
      </c>
      <c r="S3056" s="8">
        <f t="shared" si="394"/>
        <v>42027.624467592592</v>
      </c>
      <c r="T3056" s="8">
        <f t="shared" si="391"/>
        <v>42064.836111111108</v>
      </c>
      <c r="U3056" s="7">
        <f t="shared" si="395"/>
        <v>37.211643518516212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390"/>
        <v>5.0000000000000001E-3</v>
      </c>
      <c r="P3057" s="7">
        <f>E3057/L3057</f>
        <v>1</v>
      </c>
      <c r="Q3057" s="9" t="str">
        <f t="shared" si="392"/>
        <v>theater</v>
      </c>
      <c r="R3057" s="10" t="str">
        <f t="shared" si="393"/>
        <v>spaces</v>
      </c>
      <c r="S3057" s="8">
        <f t="shared" si="394"/>
        <v>41953.749884259254</v>
      </c>
      <c r="T3057" s="8">
        <f t="shared" si="391"/>
        <v>42013.749884259254</v>
      </c>
      <c r="U3057" s="7">
        <f t="shared" si="395"/>
        <v>60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390"/>
        <v>0</v>
      </c>
      <c r="P3058" s="7">
        <f>IF(L3058&gt;0, E3058/L3058,0)</f>
        <v>0</v>
      </c>
      <c r="Q3058" s="9" t="str">
        <f t="shared" si="392"/>
        <v>theater</v>
      </c>
      <c r="R3058" s="10" t="str">
        <f t="shared" si="393"/>
        <v>spaces</v>
      </c>
      <c r="S3058" s="8">
        <f t="shared" si="394"/>
        <v>41851.428055555552</v>
      </c>
      <c r="T3058" s="8">
        <f t="shared" si="391"/>
        <v>41911.428055555552</v>
      </c>
      <c r="U3058" s="7">
        <f t="shared" si="395"/>
        <v>60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390"/>
        <v>0</v>
      </c>
      <c r="P3059" s="7">
        <f>IF(L3059&gt;0, E3059/L3059,0)</f>
        <v>0</v>
      </c>
      <c r="Q3059" s="9" t="str">
        <f t="shared" si="392"/>
        <v>theater</v>
      </c>
      <c r="R3059" s="10" t="str">
        <f t="shared" si="393"/>
        <v>spaces</v>
      </c>
      <c r="S3059" s="8">
        <f t="shared" si="394"/>
        <v>42433.442256944443</v>
      </c>
      <c r="T3059" s="8">
        <f t="shared" si="391"/>
        <v>42463.400590277779</v>
      </c>
      <c r="U3059" s="7">
        <f t="shared" si="395"/>
        <v>29.958333333335759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390"/>
        <v>1.6666666666666666E-2</v>
      </c>
      <c r="P3060" s="7">
        <f>E3060/L3060</f>
        <v>1</v>
      </c>
      <c r="Q3060" s="9" t="str">
        <f t="shared" si="392"/>
        <v>theater</v>
      </c>
      <c r="R3060" s="10" t="str">
        <f t="shared" si="393"/>
        <v>spaces</v>
      </c>
      <c r="S3060" s="8">
        <f t="shared" si="394"/>
        <v>42460.165972222218</v>
      </c>
      <c r="T3060" s="8">
        <f t="shared" si="391"/>
        <v>42510.165972222218</v>
      </c>
      <c r="U3060" s="7">
        <f t="shared" si="395"/>
        <v>50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390"/>
        <v>3.0066666666666668</v>
      </c>
      <c r="P3061" s="7">
        <f>E3061/L3061</f>
        <v>41</v>
      </c>
      <c r="Q3061" s="9" t="str">
        <f t="shared" si="392"/>
        <v>theater</v>
      </c>
      <c r="R3061" s="10" t="str">
        <f t="shared" si="393"/>
        <v>spaces</v>
      </c>
      <c r="S3061" s="8">
        <f t="shared" si="394"/>
        <v>41829.727384259255</v>
      </c>
      <c r="T3061" s="8">
        <f t="shared" si="391"/>
        <v>41859.727384259255</v>
      </c>
      <c r="U3061" s="7">
        <f t="shared" si="395"/>
        <v>30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390"/>
        <v>0.15227272727272728</v>
      </c>
      <c r="P3062" s="7">
        <f>E3062/L3062</f>
        <v>55.833333333333336</v>
      </c>
      <c r="Q3062" s="9" t="str">
        <f t="shared" si="392"/>
        <v>theater</v>
      </c>
      <c r="R3062" s="10" t="str">
        <f t="shared" si="393"/>
        <v>spaces</v>
      </c>
      <c r="S3062" s="8">
        <f t="shared" si="394"/>
        <v>42245.066365740735</v>
      </c>
      <c r="T3062" s="8">
        <f t="shared" si="391"/>
        <v>42275.066365740735</v>
      </c>
      <c r="U3062" s="7">
        <f t="shared" si="395"/>
        <v>30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390"/>
        <v>0</v>
      </c>
      <c r="P3063" s="7">
        <f>IF(L3063&gt;0, E3063/L3063,0)</f>
        <v>0</v>
      </c>
      <c r="Q3063" s="9" t="str">
        <f t="shared" si="392"/>
        <v>theater</v>
      </c>
      <c r="R3063" s="10" t="str">
        <f t="shared" si="393"/>
        <v>spaces</v>
      </c>
      <c r="S3063" s="8">
        <f t="shared" si="394"/>
        <v>41834.575787037036</v>
      </c>
      <c r="T3063" s="8">
        <f t="shared" si="391"/>
        <v>41864.575787037036</v>
      </c>
      <c r="U3063" s="7">
        <f t="shared" si="395"/>
        <v>30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390"/>
        <v>66.84</v>
      </c>
      <c r="P3064" s="7">
        <f t="shared" ref="P3064:P3083" si="397">E3064/L3064</f>
        <v>99.761194029850742</v>
      </c>
      <c r="Q3064" s="9" t="str">
        <f t="shared" si="392"/>
        <v>theater</v>
      </c>
      <c r="R3064" s="10" t="str">
        <f t="shared" si="393"/>
        <v>spaces</v>
      </c>
      <c r="S3064" s="8">
        <f t="shared" si="394"/>
        <v>42248.3274537037</v>
      </c>
      <c r="T3064" s="8">
        <f t="shared" si="391"/>
        <v>42277.541666666664</v>
      </c>
      <c r="U3064" s="7">
        <f t="shared" si="395"/>
        <v>29.214212962964666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390"/>
        <v>19.566666666666666</v>
      </c>
      <c r="P3065" s="7">
        <f t="shared" si="397"/>
        <v>25.521739130434781</v>
      </c>
      <c r="Q3065" s="9" t="str">
        <f t="shared" si="392"/>
        <v>theater</v>
      </c>
      <c r="R3065" s="10" t="str">
        <f t="shared" si="393"/>
        <v>spaces</v>
      </c>
      <c r="S3065" s="8">
        <f t="shared" si="394"/>
        <v>42630.714560185188</v>
      </c>
      <c r="T3065" s="8">
        <f t="shared" si="391"/>
        <v>42665.714560185188</v>
      </c>
      <c r="U3065" s="7">
        <f t="shared" si="395"/>
        <v>35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390"/>
        <v>11.294666666666666</v>
      </c>
      <c r="P3066" s="7">
        <f t="shared" si="397"/>
        <v>117.65277777777777</v>
      </c>
      <c r="Q3066" s="9" t="str">
        <f t="shared" si="392"/>
        <v>theater</v>
      </c>
      <c r="R3066" s="10" t="str">
        <f t="shared" si="393"/>
        <v>spaces</v>
      </c>
      <c r="S3066" s="8">
        <f t="shared" si="394"/>
        <v>42298.9218287037</v>
      </c>
      <c r="T3066" s="8">
        <f t="shared" si="391"/>
        <v>42330.082638888889</v>
      </c>
      <c r="U3066" s="7">
        <f t="shared" si="395"/>
        <v>31.160810185188893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390"/>
        <v>0.04</v>
      </c>
      <c r="P3067" s="7">
        <f t="shared" si="397"/>
        <v>5</v>
      </c>
      <c r="Q3067" s="9" t="str">
        <f t="shared" si="392"/>
        <v>theater</v>
      </c>
      <c r="R3067" s="10" t="str">
        <f t="shared" si="393"/>
        <v>spaces</v>
      </c>
      <c r="S3067" s="8">
        <f t="shared" si="394"/>
        <v>41824.846898148149</v>
      </c>
      <c r="T3067" s="8">
        <f t="shared" si="391"/>
        <v>41849.846898148149</v>
      </c>
      <c r="U3067" s="7">
        <f t="shared" si="395"/>
        <v>25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390"/>
        <v>11.985714285714286</v>
      </c>
      <c r="P3068" s="7">
        <f t="shared" si="397"/>
        <v>2796.6666666666665</v>
      </c>
      <c r="Q3068" s="9" t="str">
        <f t="shared" si="392"/>
        <v>theater</v>
      </c>
      <c r="R3068" s="10" t="str">
        <f t="shared" si="393"/>
        <v>spaces</v>
      </c>
      <c r="S3068" s="8">
        <f t="shared" si="394"/>
        <v>42531.020104166666</v>
      </c>
      <c r="T3068" s="8">
        <f t="shared" si="391"/>
        <v>42561.020104166666</v>
      </c>
      <c r="U3068" s="7">
        <f t="shared" si="395"/>
        <v>30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390"/>
        <v>2.5</v>
      </c>
      <c r="P3069" s="7">
        <f t="shared" si="397"/>
        <v>200</v>
      </c>
      <c r="Q3069" s="9" t="str">
        <f t="shared" si="392"/>
        <v>theater</v>
      </c>
      <c r="R3069" s="10" t="str">
        <f t="shared" si="393"/>
        <v>spaces</v>
      </c>
      <c r="S3069" s="8">
        <f t="shared" si="394"/>
        <v>42226.730081018519</v>
      </c>
      <c r="T3069" s="8">
        <f t="shared" si="391"/>
        <v>42256.730081018519</v>
      </c>
      <c r="U3069" s="7">
        <f t="shared" si="395"/>
        <v>30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390"/>
        <v>7.0000000000000007E-2</v>
      </c>
      <c r="P3070" s="7">
        <f t="shared" si="397"/>
        <v>87.5</v>
      </c>
      <c r="Q3070" s="9" t="str">
        <f t="shared" si="392"/>
        <v>theater</v>
      </c>
      <c r="R3070" s="10" t="str">
        <f t="shared" si="393"/>
        <v>spaces</v>
      </c>
      <c r="S3070" s="8">
        <f t="shared" si="394"/>
        <v>42263.483240740738</v>
      </c>
      <c r="T3070" s="8">
        <f t="shared" si="391"/>
        <v>42293.483240740738</v>
      </c>
      <c r="U3070" s="7">
        <f t="shared" si="395"/>
        <v>30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390"/>
        <v>14.1</v>
      </c>
      <c r="P3071" s="7">
        <f t="shared" si="397"/>
        <v>20.142857142857142</v>
      </c>
      <c r="Q3071" s="9" t="str">
        <f t="shared" si="392"/>
        <v>theater</v>
      </c>
      <c r="R3071" s="10" t="str">
        <f t="shared" si="393"/>
        <v>spaces</v>
      </c>
      <c r="S3071" s="8">
        <f t="shared" si="394"/>
        <v>41957.625393518516</v>
      </c>
      <c r="T3071" s="8">
        <f t="shared" si="391"/>
        <v>41987.625393518516</v>
      </c>
      <c r="U3071" s="7">
        <f t="shared" si="395"/>
        <v>30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390"/>
        <v>3.34</v>
      </c>
      <c r="P3072" s="7">
        <f t="shared" si="397"/>
        <v>20.875</v>
      </c>
      <c r="Q3072" s="9" t="str">
        <f t="shared" si="392"/>
        <v>theater</v>
      </c>
      <c r="R3072" s="10" t="str">
        <f t="shared" si="393"/>
        <v>spaces</v>
      </c>
      <c r="S3072" s="8">
        <f t="shared" si="394"/>
        <v>42690.525104166663</v>
      </c>
      <c r="T3072" s="8">
        <f t="shared" si="391"/>
        <v>42711.525104166663</v>
      </c>
      <c r="U3072" s="7">
        <f t="shared" si="395"/>
        <v>21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390"/>
        <v>59.774999999999999</v>
      </c>
      <c r="P3073" s="7">
        <f t="shared" si="397"/>
        <v>61.307692307692307</v>
      </c>
      <c r="Q3073" s="9" t="str">
        <f t="shared" si="392"/>
        <v>theater</v>
      </c>
      <c r="R3073" s="10" t="str">
        <f t="shared" si="393"/>
        <v>spaces</v>
      </c>
      <c r="S3073" s="8">
        <f t="shared" si="394"/>
        <v>42097.524085648147</v>
      </c>
      <c r="T3073" s="8">
        <f t="shared" si="391"/>
        <v>42115.040972222218</v>
      </c>
      <c r="U3073" s="7">
        <f t="shared" si="395"/>
        <v>17.516886574070668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398">E3074*100/D3074</f>
        <v>1.6666666666666666E-2</v>
      </c>
      <c r="P3074" s="7">
        <f t="shared" si="397"/>
        <v>1</v>
      </c>
      <c r="Q3074" s="9" t="str">
        <f t="shared" si="392"/>
        <v>theater</v>
      </c>
      <c r="R3074" s="10" t="str">
        <f t="shared" si="393"/>
        <v>spaces</v>
      </c>
      <c r="S3074" s="8">
        <f t="shared" si="394"/>
        <v>42658.482199074067</v>
      </c>
      <c r="T3074" s="8">
        <f t="shared" ref="T3074:T3137" si="399">(I3074/86400)+25569+(-5/24)</f>
        <v>42672.865277777775</v>
      </c>
      <c r="U3074" s="7">
        <f t="shared" si="395"/>
        <v>14.383078703707724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398"/>
        <v>2.3035714285714284E-2</v>
      </c>
      <c r="P3075" s="7">
        <f t="shared" si="397"/>
        <v>92.142857142857139</v>
      </c>
      <c r="Q3075" s="9" t="str">
        <f t="shared" ref="Q3075:Q3138" si="400">LEFT(N3075, SEARCH("/",N3075,1)-1)</f>
        <v>theater</v>
      </c>
      <c r="R3075" s="10" t="str">
        <f t="shared" ref="R3075:R3138" si="401">RIGHT(N3075,LEN(N3075)-FIND("/",N3075))</f>
        <v>spaces</v>
      </c>
      <c r="S3075" s="8">
        <f t="shared" ref="S3075:S3138" si="402">(J3075/86400)+25569+(-5/24)</f>
        <v>42111.475694444445</v>
      </c>
      <c r="T3075" s="8">
        <f t="shared" si="399"/>
        <v>42169.59652777778</v>
      </c>
      <c r="U3075" s="7">
        <f t="shared" ref="U3075:U3138" si="403">T3075-S3075</f>
        <v>58.120833333334303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398"/>
        <v>8.7999999999999995E-2</v>
      </c>
      <c r="P3076" s="7">
        <f t="shared" si="397"/>
        <v>7.333333333333333</v>
      </c>
      <c r="Q3076" s="9" t="str">
        <f t="shared" si="400"/>
        <v>theater</v>
      </c>
      <c r="R3076" s="10" t="str">
        <f t="shared" si="401"/>
        <v>spaces</v>
      </c>
      <c r="S3076" s="8">
        <f t="shared" si="402"/>
        <v>42409.362951388888</v>
      </c>
      <c r="T3076" s="8">
        <f t="shared" si="399"/>
        <v>42439.362951388888</v>
      </c>
      <c r="U3076" s="7">
        <f t="shared" si="403"/>
        <v>30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398"/>
        <v>8.64</v>
      </c>
      <c r="P3077" s="7">
        <f t="shared" si="397"/>
        <v>64.8</v>
      </c>
      <c r="Q3077" s="9" t="str">
        <f t="shared" si="400"/>
        <v>theater</v>
      </c>
      <c r="R3077" s="10" t="str">
        <f t="shared" si="401"/>
        <v>spaces</v>
      </c>
      <c r="S3077" s="8">
        <f t="shared" si="402"/>
        <v>42550.89398148148</v>
      </c>
      <c r="T3077" s="8">
        <f t="shared" si="399"/>
        <v>42600.89398148148</v>
      </c>
      <c r="U3077" s="7">
        <f t="shared" si="403"/>
        <v>50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398"/>
        <v>15.06</v>
      </c>
      <c r="P3078" s="7">
        <f t="shared" si="397"/>
        <v>30.12</v>
      </c>
      <c r="Q3078" s="9" t="str">
        <f t="shared" si="400"/>
        <v>theater</v>
      </c>
      <c r="R3078" s="10" t="str">
        <f t="shared" si="401"/>
        <v>spaces</v>
      </c>
      <c r="S3078" s="8">
        <f t="shared" si="402"/>
        <v>42226.443553240737</v>
      </c>
      <c r="T3078" s="8">
        <f t="shared" si="399"/>
        <v>42286.443553240737</v>
      </c>
      <c r="U3078" s="7">
        <f t="shared" si="403"/>
        <v>60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398"/>
        <v>0.47727272727272729</v>
      </c>
      <c r="P3079" s="7">
        <f t="shared" si="397"/>
        <v>52.5</v>
      </c>
      <c r="Q3079" s="9" t="str">
        <f t="shared" si="400"/>
        <v>theater</v>
      </c>
      <c r="R3079" s="10" t="str">
        <f t="shared" si="401"/>
        <v>spaces</v>
      </c>
      <c r="S3079" s="8">
        <f t="shared" si="402"/>
        <v>42766.74858796296</v>
      </c>
      <c r="T3079" s="8">
        <f t="shared" si="399"/>
        <v>42796.74858796296</v>
      </c>
      <c r="U3079" s="7">
        <f t="shared" si="403"/>
        <v>30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398"/>
        <v>0.11833333333333333</v>
      </c>
      <c r="P3080" s="7">
        <f t="shared" si="397"/>
        <v>23.666666666666668</v>
      </c>
      <c r="Q3080" s="9" t="str">
        <f t="shared" si="400"/>
        <v>theater</v>
      </c>
      <c r="R3080" s="10" t="str">
        <f t="shared" si="401"/>
        <v>spaces</v>
      </c>
      <c r="S3080" s="8">
        <f t="shared" si="402"/>
        <v>42030.930497685178</v>
      </c>
      <c r="T3080" s="8">
        <f t="shared" si="399"/>
        <v>42060.930497685178</v>
      </c>
      <c r="U3080" s="7">
        <f t="shared" si="403"/>
        <v>30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398"/>
        <v>0.84173998587352461</v>
      </c>
      <c r="P3081" s="7">
        <f t="shared" si="397"/>
        <v>415.77777777777777</v>
      </c>
      <c r="Q3081" s="9" t="str">
        <f t="shared" si="400"/>
        <v>theater</v>
      </c>
      <c r="R3081" s="10" t="str">
        <f t="shared" si="401"/>
        <v>spaces</v>
      </c>
      <c r="S3081" s="8">
        <f t="shared" si="402"/>
        <v>42055.50503472222</v>
      </c>
      <c r="T3081" s="8">
        <f t="shared" si="399"/>
        <v>42085.463368055549</v>
      </c>
      <c r="U3081" s="7">
        <f t="shared" si="403"/>
        <v>29.958333333328483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398"/>
        <v>1.8800000000000001E-2</v>
      </c>
      <c r="P3082" s="7">
        <f t="shared" si="397"/>
        <v>53.714285714285715</v>
      </c>
      <c r="Q3082" s="9" t="str">
        <f t="shared" si="400"/>
        <v>theater</v>
      </c>
      <c r="R3082" s="10" t="str">
        <f t="shared" si="401"/>
        <v>spaces</v>
      </c>
      <c r="S3082" s="8">
        <f t="shared" si="402"/>
        <v>41939.8199537037</v>
      </c>
      <c r="T3082" s="8">
        <f t="shared" si="399"/>
        <v>41999.861620370364</v>
      </c>
      <c r="U3082" s="7">
        <f t="shared" si="403"/>
        <v>60.041666666664241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398"/>
        <v>0.21029999999999999</v>
      </c>
      <c r="P3083" s="7">
        <f t="shared" si="397"/>
        <v>420.6</v>
      </c>
      <c r="Q3083" s="9" t="str">
        <f t="shared" si="400"/>
        <v>theater</v>
      </c>
      <c r="R3083" s="10" t="str">
        <f t="shared" si="401"/>
        <v>spaces</v>
      </c>
      <c r="S3083" s="8">
        <f t="shared" si="402"/>
        <v>42236.973275462959</v>
      </c>
      <c r="T3083" s="8">
        <f t="shared" si="399"/>
        <v>42266.973275462959</v>
      </c>
      <c r="U3083" s="7">
        <f t="shared" si="403"/>
        <v>30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398"/>
        <v>0</v>
      </c>
      <c r="P3084" s="7">
        <f>IF(L3084&gt;0, E3084/L3084,0)</f>
        <v>0</v>
      </c>
      <c r="Q3084" s="9" t="str">
        <f t="shared" si="400"/>
        <v>theater</v>
      </c>
      <c r="R3084" s="10" t="str">
        <f t="shared" si="401"/>
        <v>spaces</v>
      </c>
      <c r="S3084" s="8">
        <f t="shared" si="402"/>
        <v>42293.714652777773</v>
      </c>
      <c r="T3084" s="8">
        <f t="shared" si="399"/>
        <v>42323.756319444445</v>
      </c>
      <c r="U3084" s="7">
        <f t="shared" si="403"/>
        <v>30.041666666671517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398"/>
        <v>0.28000000000000003</v>
      </c>
      <c r="P3085" s="7">
        <f t="shared" ref="P3085:P3115" si="404">E3085/L3085</f>
        <v>18.666666666666668</v>
      </c>
      <c r="Q3085" s="9" t="str">
        <f t="shared" si="400"/>
        <v>theater</v>
      </c>
      <c r="R3085" s="10" t="str">
        <f t="shared" si="401"/>
        <v>spaces</v>
      </c>
      <c r="S3085" s="8">
        <f t="shared" si="402"/>
        <v>41853.355069444442</v>
      </c>
      <c r="T3085" s="8">
        <f t="shared" si="399"/>
        <v>41883</v>
      </c>
      <c r="U3085" s="7">
        <f t="shared" si="403"/>
        <v>29.644930555557949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398"/>
        <v>11.57920670115792</v>
      </c>
      <c r="P3086" s="7">
        <f t="shared" si="404"/>
        <v>78.333333333333329</v>
      </c>
      <c r="Q3086" s="9" t="str">
        <f t="shared" si="400"/>
        <v>theater</v>
      </c>
      <c r="R3086" s="10" t="str">
        <f t="shared" si="401"/>
        <v>spaces</v>
      </c>
      <c r="S3086" s="8">
        <f t="shared" si="402"/>
        <v>42100.515405092585</v>
      </c>
      <c r="T3086" s="8">
        <f t="shared" si="399"/>
        <v>42129.574999999997</v>
      </c>
      <c r="U3086" s="7">
        <f t="shared" si="403"/>
        <v>29.059594907412247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398"/>
        <v>2.44</v>
      </c>
      <c r="P3087" s="7">
        <f t="shared" si="404"/>
        <v>67.777777777777771</v>
      </c>
      <c r="Q3087" s="9" t="str">
        <f t="shared" si="400"/>
        <v>theater</v>
      </c>
      <c r="R3087" s="10" t="str">
        <f t="shared" si="401"/>
        <v>spaces</v>
      </c>
      <c r="S3087" s="8">
        <f t="shared" si="402"/>
        <v>42246.675451388888</v>
      </c>
      <c r="T3087" s="8">
        <f t="shared" si="399"/>
        <v>42276.675451388888</v>
      </c>
      <c r="U3087" s="7">
        <f t="shared" si="403"/>
        <v>30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398"/>
        <v>0.25</v>
      </c>
      <c r="P3088" s="7">
        <f t="shared" si="404"/>
        <v>16.666666666666668</v>
      </c>
      <c r="Q3088" s="9" t="str">
        <f t="shared" si="400"/>
        <v>theater</v>
      </c>
      <c r="R3088" s="10" t="str">
        <f t="shared" si="401"/>
        <v>spaces</v>
      </c>
      <c r="S3088" s="8">
        <f t="shared" si="402"/>
        <v>42173.462488425925</v>
      </c>
      <c r="T3088" s="8">
        <f t="shared" si="399"/>
        <v>42233.462488425925</v>
      </c>
      <c r="U3088" s="7">
        <f t="shared" si="403"/>
        <v>60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398"/>
        <v>0.625</v>
      </c>
      <c r="P3089" s="7">
        <f t="shared" si="404"/>
        <v>62.5</v>
      </c>
      <c r="Q3089" s="9" t="str">
        <f t="shared" si="400"/>
        <v>theater</v>
      </c>
      <c r="R3089" s="10" t="str">
        <f t="shared" si="401"/>
        <v>spaces</v>
      </c>
      <c r="S3089" s="8">
        <f t="shared" si="402"/>
        <v>42664.942013888889</v>
      </c>
      <c r="T3089" s="8">
        <f t="shared" si="399"/>
        <v>42724.983680555553</v>
      </c>
      <c r="U3089" s="7">
        <f t="shared" si="403"/>
        <v>60.041666666664241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398"/>
        <v>0.19384615384615383</v>
      </c>
      <c r="P3090" s="7">
        <f t="shared" si="404"/>
        <v>42</v>
      </c>
      <c r="Q3090" s="9" t="str">
        <f t="shared" si="400"/>
        <v>theater</v>
      </c>
      <c r="R3090" s="10" t="str">
        <f t="shared" si="401"/>
        <v>spaces</v>
      </c>
      <c r="S3090" s="8">
        <f t="shared" si="402"/>
        <v>41981.363969907405</v>
      </c>
      <c r="T3090" s="8">
        <f t="shared" si="399"/>
        <v>42012.361805555549</v>
      </c>
      <c r="U3090" s="7">
        <f t="shared" si="403"/>
        <v>30.997835648144246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398"/>
        <v>23.416</v>
      </c>
      <c r="P3091" s="7">
        <f t="shared" si="404"/>
        <v>130.0888888888889</v>
      </c>
      <c r="Q3091" s="9" t="str">
        <f t="shared" si="400"/>
        <v>theater</v>
      </c>
      <c r="R3091" s="10" t="str">
        <f t="shared" si="401"/>
        <v>spaces</v>
      </c>
      <c r="S3091" s="8">
        <f t="shared" si="402"/>
        <v>42528.334293981483</v>
      </c>
      <c r="T3091" s="8">
        <f t="shared" si="399"/>
        <v>42559.874305555553</v>
      </c>
      <c r="U3091" s="7">
        <f t="shared" si="403"/>
        <v>31.540011574070377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398"/>
        <v>5.0808888888888886</v>
      </c>
      <c r="P3092" s="7">
        <f t="shared" si="404"/>
        <v>1270.2222222222222</v>
      </c>
      <c r="Q3092" s="9" t="str">
        <f t="shared" si="400"/>
        <v>theater</v>
      </c>
      <c r="R3092" s="10" t="str">
        <f t="shared" si="401"/>
        <v>spaces</v>
      </c>
      <c r="S3092" s="8">
        <f t="shared" si="402"/>
        <v>42065.610474537032</v>
      </c>
      <c r="T3092" s="8">
        <f t="shared" si="399"/>
        <v>42125.568807870368</v>
      </c>
      <c r="U3092" s="7">
        <f t="shared" si="403"/>
        <v>59.958333333335759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398"/>
        <v>15.92</v>
      </c>
      <c r="P3093" s="7">
        <f t="shared" si="404"/>
        <v>88.444444444444443</v>
      </c>
      <c r="Q3093" s="9" t="str">
        <f t="shared" si="400"/>
        <v>theater</v>
      </c>
      <c r="R3093" s="10" t="str">
        <f t="shared" si="401"/>
        <v>spaces</v>
      </c>
      <c r="S3093" s="8">
        <f t="shared" si="402"/>
        <v>42566.740081018514</v>
      </c>
      <c r="T3093" s="8">
        <f t="shared" si="399"/>
        <v>42596.740081018514</v>
      </c>
      <c r="U3093" s="7">
        <f t="shared" si="403"/>
        <v>30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398"/>
        <v>1.18319</v>
      </c>
      <c r="P3094" s="7">
        <f t="shared" si="404"/>
        <v>56.342380952380957</v>
      </c>
      <c r="Q3094" s="9" t="str">
        <f t="shared" si="400"/>
        <v>theater</v>
      </c>
      <c r="R3094" s="10" t="str">
        <f t="shared" si="401"/>
        <v>spaces</v>
      </c>
      <c r="S3094" s="8">
        <f t="shared" si="402"/>
        <v>42255.41101851852</v>
      </c>
      <c r="T3094" s="8">
        <f t="shared" si="399"/>
        <v>42292.708333333336</v>
      </c>
      <c r="U3094" s="7">
        <f t="shared" si="403"/>
        <v>37.297314814815763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398"/>
        <v>22.75</v>
      </c>
      <c r="P3095" s="7">
        <f t="shared" si="404"/>
        <v>53.529411764705884</v>
      </c>
      <c r="Q3095" s="9" t="str">
        <f t="shared" si="400"/>
        <v>theater</v>
      </c>
      <c r="R3095" s="10" t="str">
        <f t="shared" si="401"/>
        <v>spaces</v>
      </c>
      <c r="S3095" s="8">
        <f t="shared" si="402"/>
        <v>41760.700706018521</v>
      </c>
      <c r="T3095" s="8">
        <f t="shared" si="399"/>
        <v>41790.957638888889</v>
      </c>
      <c r="U3095" s="7">
        <f t="shared" si="403"/>
        <v>30.256932870368473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398"/>
        <v>2.5000000000000001E-2</v>
      </c>
      <c r="P3096" s="7">
        <f t="shared" si="404"/>
        <v>25</v>
      </c>
      <c r="Q3096" s="9" t="str">
        <f t="shared" si="400"/>
        <v>theater</v>
      </c>
      <c r="R3096" s="10" t="str">
        <f t="shared" si="401"/>
        <v>spaces</v>
      </c>
      <c r="S3096" s="8">
        <f t="shared" si="402"/>
        <v>42207.587453703702</v>
      </c>
      <c r="T3096" s="8">
        <f t="shared" si="399"/>
        <v>42267.587453703702</v>
      </c>
      <c r="U3096" s="7">
        <f t="shared" si="403"/>
        <v>60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398"/>
        <v>0.33512064343163539</v>
      </c>
      <c r="P3097" s="7">
        <f t="shared" si="404"/>
        <v>50</v>
      </c>
      <c r="Q3097" s="9" t="str">
        <f t="shared" si="400"/>
        <v>theater</v>
      </c>
      <c r="R3097" s="10" t="str">
        <f t="shared" si="401"/>
        <v>spaces</v>
      </c>
      <c r="S3097" s="8">
        <f t="shared" si="402"/>
        <v>42522.81689814815</v>
      </c>
      <c r="T3097" s="8">
        <f t="shared" si="399"/>
        <v>42582.81689814815</v>
      </c>
      <c r="U3097" s="7">
        <f t="shared" si="403"/>
        <v>60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398"/>
        <v>3.9750000000000001</v>
      </c>
      <c r="P3098" s="7">
        <f t="shared" si="404"/>
        <v>56.785714285714285</v>
      </c>
      <c r="Q3098" s="9" t="str">
        <f t="shared" si="400"/>
        <v>theater</v>
      </c>
      <c r="R3098" s="10" t="str">
        <f t="shared" si="401"/>
        <v>spaces</v>
      </c>
      <c r="S3098" s="8">
        <f t="shared" si="402"/>
        <v>42114.617199074077</v>
      </c>
      <c r="T3098" s="8">
        <f t="shared" si="399"/>
        <v>42144.617199074077</v>
      </c>
      <c r="U3098" s="7">
        <f t="shared" si="403"/>
        <v>30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398"/>
        <v>17.149999999999999</v>
      </c>
      <c r="P3099" s="7">
        <f t="shared" si="404"/>
        <v>40.833333333333336</v>
      </c>
      <c r="Q3099" s="9" t="str">
        <f t="shared" si="400"/>
        <v>theater</v>
      </c>
      <c r="R3099" s="10" t="str">
        <f t="shared" si="401"/>
        <v>spaces</v>
      </c>
      <c r="S3099" s="8">
        <f t="shared" si="402"/>
        <v>42629.29515046296</v>
      </c>
      <c r="T3099" s="8">
        <f t="shared" si="399"/>
        <v>42650.374999999993</v>
      </c>
      <c r="U3099" s="7">
        <f t="shared" si="403"/>
        <v>21.079849537032715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398"/>
        <v>3.6080041046690612</v>
      </c>
      <c r="P3100" s="7">
        <f t="shared" si="404"/>
        <v>65.111111111111114</v>
      </c>
      <c r="Q3100" s="9" t="str">
        <f t="shared" si="400"/>
        <v>theater</v>
      </c>
      <c r="R3100" s="10" t="str">
        <f t="shared" si="401"/>
        <v>spaces</v>
      </c>
      <c r="S3100" s="8">
        <f t="shared" si="402"/>
        <v>42359.58390046296</v>
      </c>
      <c r="T3100" s="8">
        <f t="shared" si="399"/>
        <v>42407.803472222215</v>
      </c>
      <c r="U3100" s="7">
        <f t="shared" si="403"/>
        <v>48.219571759254904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398"/>
        <v>13.9</v>
      </c>
      <c r="P3101" s="7">
        <f t="shared" si="404"/>
        <v>55.6</v>
      </c>
      <c r="Q3101" s="9" t="str">
        <f t="shared" si="400"/>
        <v>theater</v>
      </c>
      <c r="R3101" s="10" t="str">
        <f t="shared" si="401"/>
        <v>spaces</v>
      </c>
      <c r="S3101" s="8">
        <f t="shared" si="402"/>
        <v>42381.981377314813</v>
      </c>
      <c r="T3101" s="8">
        <f t="shared" si="399"/>
        <v>42411.981377314813</v>
      </c>
      <c r="U3101" s="7">
        <f t="shared" si="403"/>
        <v>30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398"/>
        <v>15.225</v>
      </c>
      <c r="P3102" s="7">
        <f t="shared" si="404"/>
        <v>140.53846153846155</v>
      </c>
      <c r="Q3102" s="9" t="str">
        <f t="shared" si="400"/>
        <v>theater</v>
      </c>
      <c r="R3102" s="10" t="str">
        <f t="shared" si="401"/>
        <v>spaces</v>
      </c>
      <c r="S3102" s="8">
        <f t="shared" si="402"/>
        <v>41902.4140625</v>
      </c>
      <c r="T3102" s="8">
        <f t="shared" si="399"/>
        <v>41932.4140625</v>
      </c>
      <c r="U3102" s="7">
        <f t="shared" si="403"/>
        <v>30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398"/>
        <v>12</v>
      </c>
      <c r="P3103" s="7">
        <f t="shared" si="404"/>
        <v>25</v>
      </c>
      <c r="Q3103" s="9" t="str">
        <f t="shared" si="400"/>
        <v>theater</v>
      </c>
      <c r="R3103" s="10" t="str">
        <f t="shared" si="401"/>
        <v>spaces</v>
      </c>
      <c r="S3103" s="8">
        <f t="shared" si="402"/>
        <v>42171.175196759257</v>
      </c>
      <c r="T3103" s="8">
        <f t="shared" si="399"/>
        <v>42201.12222222222</v>
      </c>
      <c r="U3103" s="7">
        <f t="shared" si="403"/>
        <v>29.947025462963211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398"/>
        <v>39.112499999999997</v>
      </c>
      <c r="P3104" s="7">
        <f t="shared" si="404"/>
        <v>69.533333333333331</v>
      </c>
      <c r="Q3104" s="9" t="str">
        <f t="shared" si="400"/>
        <v>theater</v>
      </c>
      <c r="R3104" s="10" t="str">
        <f t="shared" si="401"/>
        <v>spaces</v>
      </c>
      <c r="S3104" s="8">
        <f t="shared" si="402"/>
        <v>42555.132152777776</v>
      </c>
      <c r="T3104" s="8">
        <f t="shared" si="399"/>
        <v>42605.132152777776</v>
      </c>
      <c r="U3104" s="7">
        <f t="shared" si="403"/>
        <v>50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398"/>
        <v>0.26829268292682928</v>
      </c>
      <c r="P3105" s="7">
        <f t="shared" si="404"/>
        <v>5.5</v>
      </c>
      <c r="Q3105" s="9" t="str">
        <f t="shared" si="400"/>
        <v>theater</v>
      </c>
      <c r="R3105" s="10" t="str">
        <f t="shared" si="401"/>
        <v>spaces</v>
      </c>
      <c r="S3105" s="8">
        <f t="shared" si="402"/>
        <v>42106.94798611111</v>
      </c>
      <c r="T3105" s="8">
        <f t="shared" si="399"/>
        <v>42166.94798611111</v>
      </c>
      <c r="U3105" s="7">
        <f t="shared" si="403"/>
        <v>60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398"/>
        <v>29.625</v>
      </c>
      <c r="P3106" s="7">
        <f t="shared" si="404"/>
        <v>237</v>
      </c>
      <c r="Q3106" s="9" t="str">
        <f t="shared" si="400"/>
        <v>theater</v>
      </c>
      <c r="R3106" s="10" t="str">
        <f t="shared" si="401"/>
        <v>spaces</v>
      </c>
      <c r="S3106" s="8">
        <f t="shared" si="402"/>
        <v>42006.70035879629</v>
      </c>
      <c r="T3106" s="8">
        <f t="shared" si="399"/>
        <v>42037.874999999993</v>
      </c>
      <c r="U3106" s="7">
        <f t="shared" si="403"/>
        <v>31.174641203702777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398"/>
        <v>42.360992301112063</v>
      </c>
      <c r="P3107" s="7">
        <f t="shared" si="404"/>
        <v>79.870967741935488</v>
      </c>
      <c r="Q3107" s="9" t="str">
        <f t="shared" si="400"/>
        <v>theater</v>
      </c>
      <c r="R3107" s="10" t="str">
        <f t="shared" si="401"/>
        <v>spaces</v>
      </c>
      <c r="S3107" s="8">
        <f t="shared" si="402"/>
        <v>41876.510601851849</v>
      </c>
      <c r="T3107" s="8">
        <f t="shared" si="399"/>
        <v>41931</v>
      </c>
      <c r="U3107" s="7">
        <f t="shared" si="403"/>
        <v>54.48939814815094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398"/>
        <v>4.0999999999999996</v>
      </c>
      <c r="P3108" s="7">
        <f t="shared" si="404"/>
        <v>10.25</v>
      </c>
      <c r="Q3108" s="9" t="str">
        <f t="shared" si="400"/>
        <v>theater</v>
      </c>
      <c r="R3108" s="10" t="str">
        <f t="shared" si="401"/>
        <v>spaces</v>
      </c>
      <c r="S3108" s="8">
        <f t="shared" si="402"/>
        <v>42241.220787037033</v>
      </c>
      <c r="T3108" s="8">
        <f t="shared" si="399"/>
        <v>42263.708333333336</v>
      </c>
      <c r="U3108" s="7">
        <f t="shared" si="403"/>
        <v>22.487546296302753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398"/>
        <v>19.762499999999999</v>
      </c>
      <c r="P3109" s="7">
        <f t="shared" si="404"/>
        <v>272.58620689655174</v>
      </c>
      <c r="Q3109" s="9" t="str">
        <f t="shared" si="400"/>
        <v>theater</v>
      </c>
      <c r="R3109" s="10" t="str">
        <f t="shared" si="401"/>
        <v>spaces</v>
      </c>
      <c r="S3109" s="8">
        <f t="shared" si="402"/>
        <v>42128.605914351851</v>
      </c>
      <c r="T3109" s="8">
        <f t="shared" si="399"/>
        <v>42135.605914351851</v>
      </c>
      <c r="U3109" s="7">
        <f t="shared" si="403"/>
        <v>7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398"/>
        <v>5.1999999999999998E-2</v>
      </c>
      <c r="P3110" s="7">
        <f t="shared" si="404"/>
        <v>13</v>
      </c>
      <c r="Q3110" s="9" t="str">
        <f t="shared" si="400"/>
        <v>theater</v>
      </c>
      <c r="R3110" s="10" t="str">
        <f t="shared" si="401"/>
        <v>spaces</v>
      </c>
      <c r="S3110" s="8">
        <f t="shared" si="402"/>
        <v>42062.47215277778</v>
      </c>
      <c r="T3110" s="8">
        <f t="shared" si="399"/>
        <v>42122.430486111109</v>
      </c>
      <c r="U3110" s="7">
        <f t="shared" si="403"/>
        <v>59.958333333328483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398"/>
        <v>25.030188679245285</v>
      </c>
      <c r="P3111" s="7">
        <f t="shared" si="404"/>
        <v>58.184210526315788</v>
      </c>
      <c r="Q3111" s="9" t="str">
        <f t="shared" si="400"/>
        <v>theater</v>
      </c>
      <c r="R3111" s="10" t="str">
        <f t="shared" si="401"/>
        <v>spaces</v>
      </c>
      <c r="S3111" s="8">
        <f t="shared" si="402"/>
        <v>41843.916782407403</v>
      </c>
      <c r="T3111" s="8">
        <f t="shared" si="399"/>
        <v>41878.916782407403</v>
      </c>
      <c r="U3111" s="7">
        <f t="shared" si="403"/>
        <v>35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398"/>
        <v>0.04</v>
      </c>
      <c r="P3112" s="7">
        <f t="shared" si="404"/>
        <v>10</v>
      </c>
      <c r="Q3112" s="9" t="str">
        <f t="shared" si="400"/>
        <v>theater</v>
      </c>
      <c r="R3112" s="10" t="str">
        <f t="shared" si="401"/>
        <v>spaces</v>
      </c>
      <c r="S3112" s="8">
        <f t="shared" si="402"/>
        <v>42744.823136574072</v>
      </c>
      <c r="T3112" s="8">
        <f t="shared" si="399"/>
        <v>42784.823136574072</v>
      </c>
      <c r="U3112" s="7">
        <f t="shared" si="403"/>
        <v>40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398"/>
        <v>26.64</v>
      </c>
      <c r="P3113" s="7">
        <f t="shared" si="404"/>
        <v>70.10526315789474</v>
      </c>
      <c r="Q3113" s="9" t="str">
        <f t="shared" si="400"/>
        <v>theater</v>
      </c>
      <c r="R3113" s="10" t="str">
        <f t="shared" si="401"/>
        <v>spaces</v>
      </c>
      <c r="S3113" s="8">
        <f t="shared" si="402"/>
        <v>41885.386805555558</v>
      </c>
      <c r="T3113" s="8">
        <f t="shared" si="399"/>
        <v>41916.386805555558</v>
      </c>
      <c r="U3113" s="7">
        <f t="shared" si="403"/>
        <v>31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398"/>
        <v>4.7363636363636363</v>
      </c>
      <c r="P3114" s="7">
        <f t="shared" si="404"/>
        <v>57.888888888888886</v>
      </c>
      <c r="Q3114" s="9" t="str">
        <f t="shared" si="400"/>
        <v>theater</v>
      </c>
      <c r="R3114" s="10" t="str">
        <f t="shared" si="401"/>
        <v>spaces</v>
      </c>
      <c r="S3114" s="8">
        <f t="shared" si="402"/>
        <v>42614.913587962961</v>
      </c>
      <c r="T3114" s="8">
        <f t="shared" si="399"/>
        <v>42674.913587962961</v>
      </c>
      <c r="U3114" s="7">
        <f t="shared" si="403"/>
        <v>60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398"/>
        <v>4.2435339894712749</v>
      </c>
      <c r="P3115" s="7">
        <f t="shared" si="404"/>
        <v>125.27027027027027</v>
      </c>
      <c r="Q3115" s="9" t="str">
        <f t="shared" si="400"/>
        <v>theater</v>
      </c>
      <c r="R3115" s="10" t="str">
        <f t="shared" si="401"/>
        <v>spaces</v>
      </c>
      <c r="S3115" s="8">
        <f t="shared" si="402"/>
        <v>42081.522939814815</v>
      </c>
      <c r="T3115" s="8">
        <f t="shared" si="399"/>
        <v>42111.522939814815</v>
      </c>
      <c r="U3115" s="7">
        <f t="shared" si="403"/>
        <v>30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398"/>
        <v>0</v>
      </c>
      <c r="P3116" s="7">
        <f>IF(L3116&gt;0, E3116/L3116,0)</f>
        <v>0</v>
      </c>
      <c r="Q3116" s="9" t="str">
        <f t="shared" si="400"/>
        <v>theater</v>
      </c>
      <c r="R3116" s="10" t="str">
        <f t="shared" si="401"/>
        <v>spaces</v>
      </c>
      <c r="S3116" s="8">
        <f t="shared" si="402"/>
        <v>41843.42418981481</v>
      </c>
      <c r="T3116" s="8">
        <f t="shared" si="399"/>
        <v>41903.42418981481</v>
      </c>
      <c r="U3116" s="7">
        <f t="shared" si="403"/>
        <v>60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398"/>
        <v>3</v>
      </c>
      <c r="P3117" s="7">
        <f t="shared" ref="P3117:P3126" si="405">E3117/L3117</f>
        <v>300</v>
      </c>
      <c r="Q3117" s="9" t="str">
        <f t="shared" si="400"/>
        <v>theater</v>
      </c>
      <c r="R3117" s="10" t="str">
        <f t="shared" si="401"/>
        <v>spaces</v>
      </c>
      <c r="S3117" s="8">
        <f t="shared" si="402"/>
        <v>42496.238738425927</v>
      </c>
      <c r="T3117" s="8">
        <f t="shared" si="399"/>
        <v>42526.238738425927</v>
      </c>
      <c r="U3117" s="7">
        <f t="shared" si="403"/>
        <v>30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398"/>
        <v>57.333333333333336</v>
      </c>
      <c r="P3118" s="7">
        <f t="shared" si="405"/>
        <v>43</v>
      </c>
      <c r="Q3118" s="9" t="str">
        <f t="shared" si="400"/>
        <v>theater</v>
      </c>
      <c r="R3118" s="10" t="str">
        <f t="shared" si="401"/>
        <v>spaces</v>
      </c>
      <c r="S3118" s="8">
        <f t="shared" si="402"/>
        <v>42081.30700231481</v>
      </c>
      <c r="T3118" s="8">
        <f t="shared" si="399"/>
        <v>42095.30700231481</v>
      </c>
      <c r="U3118" s="7">
        <f t="shared" si="403"/>
        <v>14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398"/>
        <v>0.1</v>
      </c>
      <c r="P3119" s="7">
        <f t="shared" si="405"/>
        <v>1</v>
      </c>
      <c r="Q3119" s="9" t="str">
        <f t="shared" si="400"/>
        <v>theater</v>
      </c>
      <c r="R3119" s="10" t="str">
        <f t="shared" si="401"/>
        <v>spaces</v>
      </c>
      <c r="S3119" s="8">
        <f t="shared" si="402"/>
        <v>42509.166203703702</v>
      </c>
      <c r="T3119" s="8">
        <f t="shared" si="399"/>
        <v>42517.341666666667</v>
      </c>
      <c r="U3119" s="7">
        <f t="shared" si="403"/>
        <v>8.1754629629649571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398"/>
        <v>0.31</v>
      </c>
      <c r="P3120" s="7">
        <f t="shared" si="405"/>
        <v>775</v>
      </c>
      <c r="Q3120" s="9" t="str">
        <f t="shared" si="400"/>
        <v>theater</v>
      </c>
      <c r="R3120" s="10" t="str">
        <f t="shared" si="401"/>
        <v>spaces</v>
      </c>
      <c r="S3120" s="8">
        <f t="shared" si="402"/>
        <v>42534.441238425927</v>
      </c>
      <c r="T3120" s="8">
        <f t="shared" si="399"/>
        <v>42553.441238425927</v>
      </c>
      <c r="U3120" s="7">
        <f t="shared" si="403"/>
        <v>19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398"/>
        <v>0.05</v>
      </c>
      <c r="P3121" s="7">
        <f t="shared" si="405"/>
        <v>5</v>
      </c>
      <c r="Q3121" s="9" t="str">
        <f t="shared" si="400"/>
        <v>theater</v>
      </c>
      <c r="R3121" s="10" t="str">
        <f t="shared" si="401"/>
        <v>spaces</v>
      </c>
      <c r="S3121" s="8">
        <f t="shared" si="402"/>
        <v>42059.837175925924</v>
      </c>
      <c r="T3121" s="8">
        <f t="shared" si="399"/>
        <v>42089.795509259253</v>
      </c>
      <c r="U3121" s="7">
        <f t="shared" si="403"/>
        <v>29.958333333328483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398"/>
        <v>9.8461538461538465E-3</v>
      </c>
      <c r="P3122" s="7">
        <f t="shared" si="405"/>
        <v>12.8</v>
      </c>
      <c r="Q3122" s="9" t="str">
        <f t="shared" si="400"/>
        <v>theater</v>
      </c>
      <c r="R3122" s="10" t="str">
        <f t="shared" si="401"/>
        <v>spaces</v>
      </c>
      <c r="S3122" s="8">
        <f t="shared" si="402"/>
        <v>42435.733749999992</v>
      </c>
      <c r="T3122" s="8">
        <f t="shared" si="399"/>
        <v>42495.692083333335</v>
      </c>
      <c r="U3122" s="7">
        <f t="shared" si="403"/>
        <v>59.958333333343035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398"/>
        <v>0.66666666666666663</v>
      </c>
      <c r="P3123" s="7">
        <f t="shared" si="405"/>
        <v>10</v>
      </c>
      <c r="Q3123" s="9" t="str">
        <f t="shared" si="400"/>
        <v>theater</v>
      </c>
      <c r="R3123" s="10" t="str">
        <f t="shared" si="401"/>
        <v>spaces</v>
      </c>
      <c r="S3123" s="8">
        <f t="shared" si="402"/>
        <v>41848.471469907403</v>
      </c>
      <c r="T3123" s="8">
        <f t="shared" si="399"/>
        <v>41908.471469907403</v>
      </c>
      <c r="U3123" s="7">
        <f t="shared" si="403"/>
        <v>60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398"/>
        <v>58.291457286432163</v>
      </c>
      <c r="P3124" s="7">
        <f t="shared" si="405"/>
        <v>58</v>
      </c>
      <c r="Q3124" s="9" t="str">
        <f t="shared" si="400"/>
        <v>theater</v>
      </c>
      <c r="R3124" s="10" t="str">
        <f t="shared" si="401"/>
        <v>spaces</v>
      </c>
      <c r="S3124" s="8">
        <f t="shared" si="402"/>
        <v>42678.723749999997</v>
      </c>
      <c r="T3124" s="8">
        <f t="shared" si="399"/>
        <v>42683.765416666669</v>
      </c>
      <c r="U3124" s="7">
        <f t="shared" si="403"/>
        <v>5.0416666666715173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398"/>
        <v>68.153599999999997</v>
      </c>
      <c r="P3125" s="7">
        <f t="shared" si="405"/>
        <v>244.80459770114942</v>
      </c>
      <c r="Q3125" s="9" t="str">
        <f t="shared" si="400"/>
        <v>theater</v>
      </c>
      <c r="R3125" s="10" t="str">
        <f t="shared" si="401"/>
        <v>spaces</v>
      </c>
      <c r="S3125" s="8">
        <f t="shared" si="402"/>
        <v>42530.784699074073</v>
      </c>
      <c r="T3125" s="8">
        <f t="shared" si="399"/>
        <v>42560.784699074073</v>
      </c>
      <c r="U3125" s="7">
        <f t="shared" si="403"/>
        <v>30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398"/>
        <v>3.2499999999999999E-3</v>
      </c>
      <c r="P3126" s="7">
        <f t="shared" si="405"/>
        <v>6.5</v>
      </c>
      <c r="Q3126" s="9" t="str">
        <f t="shared" si="400"/>
        <v>theater</v>
      </c>
      <c r="R3126" s="10" t="str">
        <f t="shared" si="401"/>
        <v>spaces</v>
      </c>
      <c r="S3126" s="8">
        <f t="shared" si="402"/>
        <v>41977.571770833332</v>
      </c>
      <c r="T3126" s="8">
        <f t="shared" si="399"/>
        <v>42037.571770833332</v>
      </c>
      <c r="U3126" s="7">
        <f t="shared" si="403"/>
        <v>60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398"/>
        <v>0</v>
      </c>
      <c r="P3127" s="7">
        <f>IF(L3127&gt;0, E3127/L3127,0)</f>
        <v>0</v>
      </c>
      <c r="Q3127" s="9" t="str">
        <f t="shared" si="400"/>
        <v>theater</v>
      </c>
      <c r="R3127" s="10" t="str">
        <f t="shared" si="401"/>
        <v>spaces</v>
      </c>
      <c r="S3127" s="8">
        <f t="shared" si="402"/>
        <v>42345.998518518514</v>
      </c>
      <c r="T3127" s="8">
        <f t="shared" si="399"/>
        <v>42375.998518518514</v>
      </c>
      <c r="U3127" s="7">
        <f t="shared" si="403"/>
        <v>30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398"/>
        <v>4.16</v>
      </c>
      <c r="P3128" s="7">
        <f>E3128/L3128</f>
        <v>61.176470588235297</v>
      </c>
      <c r="Q3128" s="9" t="str">
        <f t="shared" si="400"/>
        <v>theater</v>
      </c>
      <c r="R3128" s="10" t="str">
        <f t="shared" si="401"/>
        <v>spaces</v>
      </c>
      <c r="S3128" s="8">
        <f t="shared" si="402"/>
        <v>42426.809745370367</v>
      </c>
      <c r="T3128" s="8">
        <f t="shared" si="399"/>
        <v>42456.768078703702</v>
      </c>
      <c r="U3128" s="7">
        <f t="shared" si="403"/>
        <v>29.958333333335759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398"/>
        <v>0</v>
      </c>
      <c r="P3129" s="7">
        <f>IF(L3129&gt;0, E3129/L3129,0)</f>
        <v>0</v>
      </c>
      <c r="Q3129" s="9" t="str">
        <f t="shared" si="400"/>
        <v>theater</v>
      </c>
      <c r="R3129" s="10" t="str">
        <f t="shared" si="401"/>
        <v>spaces</v>
      </c>
      <c r="S3129" s="8">
        <f t="shared" si="402"/>
        <v>42034.648483796293</v>
      </c>
      <c r="T3129" s="8">
        <f t="shared" si="399"/>
        <v>42064.648483796293</v>
      </c>
      <c r="U3129" s="7">
        <f t="shared" si="403"/>
        <v>30</v>
      </c>
    </row>
    <row r="3130" spans="1:21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398"/>
        <v>108.60666666666667</v>
      </c>
      <c r="P3130" s="7">
        <f t="shared" ref="P3130:P3139" si="406">E3130/L3130</f>
        <v>139.23931623931625</v>
      </c>
      <c r="Q3130" s="9" t="str">
        <f t="shared" si="400"/>
        <v>theater</v>
      </c>
      <c r="R3130" s="10" t="str">
        <f t="shared" si="401"/>
        <v>plays</v>
      </c>
      <c r="S3130" s="8">
        <f t="shared" si="402"/>
        <v>42780.617372685178</v>
      </c>
      <c r="T3130" s="8">
        <f t="shared" si="399"/>
        <v>42810.575706018521</v>
      </c>
      <c r="U3130" s="7">
        <f t="shared" si="403"/>
        <v>29.958333333343035</v>
      </c>
    </row>
    <row r="3131" spans="1:21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398"/>
        <v>0.8</v>
      </c>
      <c r="P3131" s="7">
        <f t="shared" si="406"/>
        <v>10</v>
      </c>
      <c r="Q3131" s="9" t="str">
        <f t="shared" si="400"/>
        <v>theater</v>
      </c>
      <c r="R3131" s="10" t="str">
        <f t="shared" si="401"/>
        <v>plays</v>
      </c>
      <c r="S3131" s="8">
        <f t="shared" si="402"/>
        <v>42803.634479166663</v>
      </c>
      <c r="T3131" s="8">
        <f t="shared" si="399"/>
        <v>42843.592812499999</v>
      </c>
      <c r="U3131" s="7">
        <f t="shared" si="403"/>
        <v>39.958333333335759</v>
      </c>
    </row>
    <row r="3132" spans="1:21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398"/>
        <v>3.75</v>
      </c>
      <c r="P3132" s="7">
        <f t="shared" si="406"/>
        <v>93.75</v>
      </c>
      <c r="Q3132" s="9" t="str">
        <f t="shared" si="400"/>
        <v>theater</v>
      </c>
      <c r="R3132" s="10" t="str">
        <f t="shared" si="401"/>
        <v>plays</v>
      </c>
      <c r="S3132" s="8">
        <f t="shared" si="402"/>
        <v>42808.431898148141</v>
      </c>
      <c r="T3132" s="8">
        <f t="shared" si="399"/>
        <v>42838.999305555553</v>
      </c>
      <c r="U3132" s="7">
        <f t="shared" si="403"/>
        <v>30.567407407412247</v>
      </c>
    </row>
    <row r="3133" spans="1:21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398"/>
        <v>15.731707317073171</v>
      </c>
      <c r="P3133" s="7">
        <f t="shared" si="406"/>
        <v>53.75</v>
      </c>
      <c r="Q3133" s="9" t="str">
        <f t="shared" si="400"/>
        <v>theater</v>
      </c>
      <c r="R3133" s="10" t="str">
        <f t="shared" si="401"/>
        <v>plays</v>
      </c>
      <c r="S3133" s="8">
        <f t="shared" si="402"/>
        <v>42803.370891203704</v>
      </c>
      <c r="T3133" s="8">
        <f t="shared" si="399"/>
        <v>42833.329224537032</v>
      </c>
      <c r="U3133" s="7">
        <f t="shared" si="403"/>
        <v>29.958333333328483</v>
      </c>
    </row>
    <row r="3134" spans="1:21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398"/>
        <v>3.3333333333333333E-2</v>
      </c>
      <c r="P3134" s="7">
        <f t="shared" si="406"/>
        <v>10</v>
      </c>
      <c r="Q3134" s="9" t="str">
        <f t="shared" si="400"/>
        <v>theater</v>
      </c>
      <c r="R3134" s="10" t="str">
        <f t="shared" si="401"/>
        <v>plays</v>
      </c>
      <c r="S3134" s="8">
        <f t="shared" si="402"/>
        <v>42786.141898148147</v>
      </c>
      <c r="T3134" s="8">
        <f t="shared" si="399"/>
        <v>42846.100231481476</v>
      </c>
      <c r="U3134" s="7">
        <f t="shared" si="403"/>
        <v>59.958333333328483</v>
      </c>
    </row>
    <row r="3135" spans="1:21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398"/>
        <v>108</v>
      </c>
      <c r="P3135" s="7">
        <f t="shared" si="406"/>
        <v>33.75</v>
      </c>
      <c r="Q3135" s="9" t="str">
        <f t="shared" si="400"/>
        <v>theater</v>
      </c>
      <c r="R3135" s="10" t="str">
        <f t="shared" si="401"/>
        <v>plays</v>
      </c>
      <c r="S3135" s="8">
        <f t="shared" si="402"/>
        <v>42788.356874999998</v>
      </c>
      <c r="T3135" s="8">
        <f t="shared" si="399"/>
        <v>42818.315208333333</v>
      </c>
      <c r="U3135" s="7">
        <f t="shared" si="403"/>
        <v>29.958333333335759</v>
      </c>
    </row>
    <row r="3136" spans="1:21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398"/>
        <v>22.5</v>
      </c>
      <c r="P3136" s="7">
        <f t="shared" si="406"/>
        <v>18.75</v>
      </c>
      <c r="Q3136" s="9" t="str">
        <f t="shared" si="400"/>
        <v>theater</v>
      </c>
      <c r="R3136" s="10" t="str">
        <f t="shared" si="401"/>
        <v>plays</v>
      </c>
      <c r="S3136" s="8">
        <f t="shared" si="402"/>
        <v>42800.511793981474</v>
      </c>
      <c r="T3136" s="8">
        <f t="shared" si="399"/>
        <v>42821.470127314817</v>
      </c>
      <c r="U3136" s="7">
        <f t="shared" si="403"/>
        <v>20.958333333343035</v>
      </c>
    </row>
    <row r="3137" spans="1:21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398"/>
        <v>20.849420849420849</v>
      </c>
      <c r="P3137" s="7">
        <f t="shared" si="406"/>
        <v>23.142857142857142</v>
      </c>
      <c r="Q3137" s="9" t="str">
        <f t="shared" si="400"/>
        <v>theater</v>
      </c>
      <c r="R3137" s="10" t="str">
        <f t="shared" si="401"/>
        <v>plays</v>
      </c>
      <c r="S3137" s="8">
        <f t="shared" si="402"/>
        <v>42806.943530092591</v>
      </c>
      <c r="T3137" s="8">
        <f t="shared" si="399"/>
        <v>42828.943530092591</v>
      </c>
      <c r="U3137" s="7">
        <f t="shared" si="403"/>
        <v>22</v>
      </c>
    </row>
    <row r="3138" spans="1:21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407">E3138*100/D3138</f>
        <v>127.8</v>
      </c>
      <c r="P3138" s="7">
        <f t="shared" si="406"/>
        <v>29.045454545454547</v>
      </c>
      <c r="Q3138" s="9" t="str">
        <f t="shared" si="400"/>
        <v>theater</v>
      </c>
      <c r="R3138" s="10" t="str">
        <f t="shared" si="401"/>
        <v>plays</v>
      </c>
      <c r="S3138" s="8">
        <f t="shared" si="402"/>
        <v>42789.25409722222</v>
      </c>
      <c r="T3138" s="8">
        <f t="shared" ref="T3138:T3201" si="408">(I3138/86400)+25569+(-5/24)</f>
        <v>42825.749305555553</v>
      </c>
      <c r="U3138" s="7">
        <f t="shared" si="403"/>
        <v>36.495208333333721</v>
      </c>
    </row>
    <row r="3139" spans="1:21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407"/>
        <v>3.3333333333333335</v>
      </c>
      <c r="P3139" s="7">
        <f t="shared" si="406"/>
        <v>50</v>
      </c>
      <c r="Q3139" s="9" t="str">
        <f t="shared" ref="Q3139:Q3202" si="409">LEFT(N3139, SEARCH("/",N3139,1)-1)</f>
        <v>theater</v>
      </c>
      <c r="R3139" s="10" t="str">
        <f t="shared" ref="R3139:R3202" si="410">RIGHT(N3139,LEN(N3139)-FIND("/",N3139))</f>
        <v>plays</v>
      </c>
      <c r="S3139" s="8">
        <f t="shared" ref="S3139:S3202" si="411">(J3139/86400)+25569+(-5/24)</f>
        <v>42807.676724537036</v>
      </c>
      <c r="T3139" s="8">
        <f t="shared" si="408"/>
        <v>42858.591666666667</v>
      </c>
      <c r="U3139" s="7">
        <f t="shared" ref="U3139:U3202" si="412">T3139-S3139</f>
        <v>50.914942129631527</v>
      </c>
    </row>
    <row r="3140" spans="1:21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407"/>
        <v>0</v>
      </c>
      <c r="P3140" s="7">
        <f>IF(L3140&gt;0, E3140/L3140,0)</f>
        <v>0</v>
      </c>
      <c r="Q3140" s="9" t="str">
        <f t="shared" si="409"/>
        <v>theater</v>
      </c>
      <c r="R3140" s="10" t="str">
        <f t="shared" si="410"/>
        <v>plays</v>
      </c>
      <c r="S3140" s="8">
        <f t="shared" si="411"/>
        <v>42809.437581018516</v>
      </c>
      <c r="T3140" s="8">
        <f t="shared" si="408"/>
        <v>42828.437581018516</v>
      </c>
      <c r="U3140" s="7">
        <f t="shared" si="412"/>
        <v>19</v>
      </c>
    </row>
    <row r="3141" spans="1:21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407"/>
        <v>5.4</v>
      </c>
      <c r="P3141" s="7">
        <f>E3141/L3141</f>
        <v>450</v>
      </c>
      <c r="Q3141" s="9" t="str">
        <f t="shared" si="409"/>
        <v>theater</v>
      </c>
      <c r="R3141" s="10" t="str">
        <f t="shared" si="410"/>
        <v>plays</v>
      </c>
      <c r="S3141" s="8">
        <f t="shared" si="411"/>
        <v>42785.062037037038</v>
      </c>
      <c r="T3141" s="8">
        <f t="shared" si="408"/>
        <v>42818.981249999997</v>
      </c>
      <c r="U3141" s="7">
        <f t="shared" si="412"/>
        <v>33.919212962959136</v>
      </c>
    </row>
    <row r="3142" spans="1:21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407"/>
        <v>0.96</v>
      </c>
      <c r="P3142" s="7">
        <f>E3142/L3142</f>
        <v>24</v>
      </c>
      <c r="Q3142" s="9" t="str">
        <f t="shared" si="409"/>
        <v>theater</v>
      </c>
      <c r="R3142" s="10" t="str">
        <f t="shared" si="410"/>
        <v>plays</v>
      </c>
      <c r="S3142" s="8">
        <f t="shared" si="411"/>
        <v>42802.510451388887</v>
      </c>
      <c r="T3142" s="8">
        <f t="shared" si="408"/>
        <v>42832.468784722216</v>
      </c>
      <c r="U3142" s="7">
        <f t="shared" si="412"/>
        <v>29.958333333328483</v>
      </c>
    </row>
    <row r="3143" spans="1:21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407"/>
        <v>51.6</v>
      </c>
      <c r="P3143" s="7">
        <f>E3143/L3143</f>
        <v>32.25</v>
      </c>
      <c r="Q3143" s="9" t="str">
        <f t="shared" si="409"/>
        <v>theater</v>
      </c>
      <c r="R3143" s="10" t="str">
        <f t="shared" si="410"/>
        <v>plays</v>
      </c>
      <c r="S3143" s="8">
        <f t="shared" si="411"/>
        <v>42800.544999999998</v>
      </c>
      <c r="T3143" s="8">
        <f t="shared" si="408"/>
        <v>42841.624999999993</v>
      </c>
      <c r="U3143" s="7">
        <f t="shared" si="412"/>
        <v>41.07999999999447</v>
      </c>
    </row>
    <row r="3144" spans="1:21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407"/>
        <v>1.6363636363636365</v>
      </c>
      <c r="P3144" s="7">
        <f>E3144/L3144</f>
        <v>15</v>
      </c>
      <c r="Q3144" s="9" t="str">
        <f t="shared" si="409"/>
        <v>theater</v>
      </c>
      <c r="R3144" s="10" t="str">
        <f t="shared" si="410"/>
        <v>plays</v>
      </c>
      <c r="S3144" s="8">
        <f t="shared" si="411"/>
        <v>42783.304849537039</v>
      </c>
      <c r="T3144" s="8">
        <f t="shared" si="408"/>
        <v>42813.263182870367</v>
      </c>
      <c r="U3144" s="7">
        <f t="shared" si="412"/>
        <v>29.958333333328483</v>
      </c>
    </row>
    <row r="3145" spans="1:21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407"/>
        <v>0</v>
      </c>
      <c r="P3145" s="7">
        <f>IF(L3145&gt;0, E3145/L3145,0)</f>
        <v>0</v>
      </c>
      <c r="Q3145" s="9" t="str">
        <f t="shared" si="409"/>
        <v>theater</v>
      </c>
      <c r="R3145" s="10" t="str">
        <f t="shared" si="410"/>
        <v>plays</v>
      </c>
      <c r="S3145" s="8">
        <f t="shared" si="411"/>
        <v>42808.149953703702</v>
      </c>
      <c r="T3145" s="8">
        <f t="shared" si="408"/>
        <v>42834.149953703702</v>
      </c>
      <c r="U3145" s="7">
        <f t="shared" si="412"/>
        <v>26</v>
      </c>
    </row>
    <row r="3146" spans="1:21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407"/>
        <v>75.400000000000006</v>
      </c>
      <c r="P3146" s="7">
        <f>E3146/L3146</f>
        <v>251.33333333333334</v>
      </c>
      <c r="Q3146" s="9" t="str">
        <f t="shared" si="409"/>
        <v>theater</v>
      </c>
      <c r="R3146" s="10" t="str">
        <f t="shared" si="410"/>
        <v>plays</v>
      </c>
      <c r="S3146" s="8">
        <f t="shared" si="411"/>
        <v>42796.329942129632</v>
      </c>
      <c r="T3146" s="8">
        <f t="shared" si="408"/>
        <v>42813.041666666664</v>
      </c>
      <c r="U3146" s="7">
        <f t="shared" si="412"/>
        <v>16.711724537031841</v>
      </c>
    </row>
    <row r="3147" spans="1:21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407"/>
        <v>0</v>
      </c>
      <c r="P3147" s="7">
        <f>IF(L3147&gt;0, E3147/L3147,0)</f>
        <v>0</v>
      </c>
      <c r="Q3147" s="9" t="str">
        <f t="shared" si="409"/>
        <v>theater</v>
      </c>
      <c r="R3147" s="10" t="str">
        <f t="shared" si="410"/>
        <v>plays</v>
      </c>
      <c r="S3147" s="8">
        <f t="shared" si="411"/>
        <v>42761.832569444443</v>
      </c>
      <c r="T3147" s="8">
        <f t="shared" si="408"/>
        <v>42821.790902777771</v>
      </c>
      <c r="U3147" s="7">
        <f t="shared" si="412"/>
        <v>59.958333333328483</v>
      </c>
    </row>
    <row r="3148" spans="1:21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407"/>
        <v>10.5</v>
      </c>
      <c r="P3148" s="7">
        <f t="shared" ref="P3148:P3191" si="413">E3148/L3148</f>
        <v>437.5</v>
      </c>
      <c r="Q3148" s="9" t="str">
        <f t="shared" si="409"/>
        <v>theater</v>
      </c>
      <c r="R3148" s="10" t="str">
        <f t="shared" si="410"/>
        <v>plays</v>
      </c>
      <c r="S3148" s="8">
        <f t="shared" si="411"/>
        <v>42796.474143518521</v>
      </c>
      <c r="T3148" s="8">
        <f t="shared" si="408"/>
        <v>42841.432476851849</v>
      </c>
      <c r="U3148" s="7">
        <f t="shared" si="412"/>
        <v>44.958333333328483</v>
      </c>
    </row>
    <row r="3149" spans="1:21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407"/>
        <v>117.52500000000001</v>
      </c>
      <c r="P3149" s="7">
        <f t="shared" si="413"/>
        <v>110.35211267605634</v>
      </c>
      <c r="Q3149" s="9" t="str">
        <f t="shared" si="409"/>
        <v>theater</v>
      </c>
      <c r="R3149" s="10" t="str">
        <f t="shared" si="410"/>
        <v>plays</v>
      </c>
      <c r="S3149" s="8">
        <f t="shared" si="411"/>
        <v>41909.761053240734</v>
      </c>
      <c r="T3149" s="8">
        <f t="shared" si="408"/>
        <v>41949.802719907406</v>
      </c>
      <c r="U3149" s="7">
        <f t="shared" si="412"/>
        <v>40.041666666671517</v>
      </c>
    </row>
    <row r="3150" spans="1:21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407"/>
        <v>131.16666666666666</v>
      </c>
      <c r="P3150" s="7">
        <f t="shared" si="413"/>
        <v>41.421052631578945</v>
      </c>
      <c r="Q3150" s="9" t="str">
        <f t="shared" si="409"/>
        <v>theater</v>
      </c>
      <c r="R3150" s="10" t="str">
        <f t="shared" si="410"/>
        <v>plays</v>
      </c>
      <c r="S3150" s="8">
        <f t="shared" si="411"/>
        <v>41891.456990740735</v>
      </c>
      <c r="T3150" s="8">
        <f t="shared" si="408"/>
        <v>41912.958333333328</v>
      </c>
      <c r="U3150" s="7">
        <f t="shared" si="412"/>
        <v>21.501342592593573</v>
      </c>
    </row>
    <row r="3151" spans="1:21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407"/>
        <v>104</v>
      </c>
      <c r="P3151" s="7">
        <f t="shared" si="413"/>
        <v>52</v>
      </c>
      <c r="Q3151" s="9" t="str">
        <f t="shared" si="409"/>
        <v>theater</v>
      </c>
      <c r="R3151" s="10" t="str">
        <f t="shared" si="410"/>
        <v>plays</v>
      </c>
      <c r="S3151" s="8">
        <f t="shared" si="411"/>
        <v>41225.809027777774</v>
      </c>
      <c r="T3151" s="8">
        <f t="shared" si="408"/>
        <v>41249.875</v>
      </c>
      <c r="U3151" s="7">
        <f t="shared" si="412"/>
        <v>24.065972222226264</v>
      </c>
    </row>
    <row r="3152" spans="1:21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407"/>
        <v>101</v>
      </c>
      <c r="P3152" s="7">
        <f t="shared" si="413"/>
        <v>33.990384615384613</v>
      </c>
      <c r="Q3152" s="9" t="str">
        <f t="shared" si="409"/>
        <v>theater</v>
      </c>
      <c r="R3152" s="10" t="str">
        <f t="shared" si="410"/>
        <v>plays</v>
      </c>
      <c r="S3152" s="8">
        <f t="shared" si="411"/>
        <v>40478.055590277778</v>
      </c>
      <c r="T3152" s="8">
        <f t="shared" si="408"/>
        <v>40567.958333333328</v>
      </c>
      <c r="U3152" s="7">
        <f t="shared" si="412"/>
        <v>89.902743055550673</v>
      </c>
    </row>
    <row r="3153" spans="1:21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407"/>
        <v>100.4</v>
      </c>
      <c r="P3153" s="7">
        <f t="shared" si="413"/>
        <v>103.35294117647059</v>
      </c>
      <c r="Q3153" s="9" t="str">
        <f t="shared" si="409"/>
        <v>theater</v>
      </c>
      <c r="R3153" s="10" t="str">
        <f t="shared" si="410"/>
        <v>plays</v>
      </c>
      <c r="S3153" s="8">
        <f t="shared" si="411"/>
        <v>41862.631643518514</v>
      </c>
      <c r="T3153" s="8">
        <f t="shared" si="408"/>
        <v>41892.631643518514</v>
      </c>
      <c r="U3153" s="7">
        <f t="shared" si="412"/>
        <v>30</v>
      </c>
    </row>
    <row r="3154" spans="1:21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407"/>
        <v>105.95454545454545</v>
      </c>
      <c r="P3154" s="7">
        <f t="shared" si="413"/>
        <v>34.791044776119406</v>
      </c>
      <c r="Q3154" s="9" t="str">
        <f t="shared" si="409"/>
        <v>theater</v>
      </c>
      <c r="R3154" s="10" t="str">
        <f t="shared" si="410"/>
        <v>plays</v>
      </c>
      <c r="S3154" s="8">
        <f t="shared" si="411"/>
        <v>41550.659340277773</v>
      </c>
      <c r="T3154" s="8">
        <f t="shared" si="408"/>
        <v>41580.659340277773</v>
      </c>
      <c r="U3154" s="7">
        <f t="shared" si="412"/>
        <v>30</v>
      </c>
    </row>
    <row r="3155" spans="1:21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407"/>
        <v>335.58333333333331</v>
      </c>
      <c r="P3155" s="7">
        <f t="shared" si="413"/>
        <v>41.773858921161825</v>
      </c>
      <c r="Q3155" s="9" t="str">
        <f t="shared" si="409"/>
        <v>theater</v>
      </c>
      <c r="R3155" s="10" t="str">
        <f t="shared" si="410"/>
        <v>plays</v>
      </c>
      <c r="S3155" s="8">
        <f t="shared" si="411"/>
        <v>40632.946030092593</v>
      </c>
      <c r="T3155" s="8">
        <f t="shared" si="408"/>
        <v>40663.999305555553</v>
      </c>
      <c r="U3155" s="7">
        <f t="shared" si="412"/>
        <v>31.053275462960301</v>
      </c>
    </row>
    <row r="3156" spans="1:21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407"/>
        <v>112.92857142857143</v>
      </c>
      <c r="P3156" s="7">
        <f t="shared" si="413"/>
        <v>64.268292682926827</v>
      </c>
      <c r="Q3156" s="9" t="str">
        <f t="shared" si="409"/>
        <v>theater</v>
      </c>
      <c r="R3156" s="10" t="str">
        <f t="shared" si="410"/>
        <v>plays</v>
      </c>
      <c r="S3156" s="8">
        <f t="shared" si="411"/>
        <v>40970.667337962957</v>
      </c>
      <c r="T3156" s="8">
        <f t="shared" si="408"/>
        <v>41000.625671296293</v>
      </c>
      <c r="U3156" s="7">
        <f t="shared" si="412"/>
        <v>29.958333333335759</v>
      </c>
    </row>
    <row r="3157" spans="1:21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407"/>
        <v>188.50460000000001</v>
      </c>
      <c r="P3157" s="7">
        <f t="shared" si="413"/>
        <v>31.209370860927152</v>
      </c>
      <c r="Q3157" s="9" t="str">
        <f t="shared" si="409"/>
        <v>theater</v>
      </c>
      <c r="R3157" s="10" t="str">
        <f t="shared" si="410"/>
        <v>plays</v>
      </c>
      <c r="S3157" s="8">
        <f t="shared" si="411"/>
        <v>41233.290798611109</v>
      </c>
      <c r="T3157" s="8">
        <f t="shared" si="408"/>
        <v>41263.290798611109</v>
      </c>
      <c r="U3157" s="7">
        <f t="shared" si="412"/>
        <v>30</v>
      </c>
    </row>
    <row r="3158" spans="1:21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407"/>
        <v>101.81818181818181</v>
      </c>
      <c r="P3158" s="7">
        <f t="shared" si="413"/>
        <v>62.921348314606739</v>
      </c>
      <c r="Q3158" s="9" t="str">
        <f t="shared" si="409"/>
        <v>theater</v>
      </c>
      <c r="R3158" s="10" t="str">
        <f t="shared" si="410"/>
        <v>plays</v>
      </c>
      <c r="S3158" s="8">
        <f t="shared" si="411"/>
        <v>41026.744722222218</v>
      </c>
      <c r="T3158" s="8">
        <f t="shared" si="408"/>
        <v>41061.744722222218</v>
      </c>
      <c r="U3158" s="7">
        <f t="shared" si="412"/>
        <v>35</v>
      </c>
    </row>
    <row r="3159" spans="1:21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407"/>
        <v>101</v>
      </c>
      <c r="P3159" s="7">
        <f t="shared" si="413"/>
        <v>98.536585365853654</v>
      </c>
      <c r="Q3159" s="9" t="str">
        <f t="shared" si="409"/>
        <v>theater</v>
      </c>
      <c r="R3159" s="10" t="str">
        <f t="shared" si="410"/>
        <v>plays</v>
      </c>
      <c r="S3159" s="8">
        <f t="shared" si="411"/>
        <v>41829.579918981479</v>
      </c>
      <c r="T3159" s="8">
        <f t="shared" si="408"/>
        <v>41839</v>
      </c>
      <c r="U3159" s="7">
        <f t="shared" si="412"/>
        <v>9.4200810185211594</v>
      </c>
    </row>
    <row r="3160" spans="1:21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407"/>
        <v>114</v>
      </c>
      <c r="P3160" s="7">
        <f t="shared" si="413"/>
        <v>82.608695652173907</v>
      </c>
      <c r="Q3160" s="9" t="str">
        <f t="shared" si="409"/>
        <v>theater</v>
      </c>
      <c r="R3160" s="10" t="str">
        <f t="shared" si="410"/>
        <v>plays</v>
      </c>
      <c r="S3160" s="8">
        <f t="shared" si="411"/>
        <v>41447.631388888891</v>
      </c>
      <c r="T3160" s="8">
        <f t="shared" si="408"/>
        <v>41477.631388888891</v>
      </c>
      <c r="U3160" s="7">
        <f t="shared" si="412"/>
        <v>30</v>
      </c>
    </row>
    <row r="3161" spans="1:21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407"/>
        <v>133.48133333333334</v>
      </c>
      <c r="P3161" s="7">
        <f t="shared" si="413"/>
        <v>38.504230769230773</v>
      </c>
      <c r="Q3161" s="9" t="str">
        <f t="shared" si="409"/>
        <v>theater</v>
      </c>
      <c r="R3161" s="10" t="str">
        <f t="shared" si="410"/>
        <v>plays</v>
      </c>
      <c r="S3161" s="8">
        <f t="shared" si="411"/>
        <v>40883.858344907407</v>
      </c>
      <c r="T3161" s="8">
        <f t="shared" si="408"/>
        <v>40926.75</v>
      </c>
      <c r="U3161" s="7">
        <f t="shared" si="412"/>
        <v>42.891655092593282</v>
      </c>
    </row>
    <row r="3162" spans="1:21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407"/>
        <v>101.53333333333333</v>
      </c>
      <c r="P3162" s="7">
        <f t="shared" si="413"/>
        <v>80.15789473684211</v>
      </c>
      <c r="Q3162" s="9" t="str">
        <f t="shared" si="409"/>
        <v>theater</v>
      </c>
      <c r="R3162" s="10" t="str">
        <f t="shared" si="410"/>
        <v>plays</v>
      </c>
      <c r="S3162" s="8">
        <f t="shared" si="411"/>
        <v>41841.056562499994</v>
      </c>
      <c r="T3162" s="8">
        <f t="shared" si="408"/>
        <v>41863.999305555553</v>
      </c>
      <c r="U3162" s="7">
        <f t="shared" si="412"/>
        <v>22.942743055558822</v>
      </c>
    </row>
    <row r="3163" spans="1:21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407"/>
        <v>105.1</v>
      </c>
      <c r="P3163" s="7">
        <f t="shared" si="413"/>
        <v>28.405405405405407</v>
      </c>
      <c r="Q3163" s="9" t="str">
        <f t="shared" si="409"/>
        <v>theater</v>
      </c>
      <c r="R3163" s="10" t="str">
        <f t="shared" si="410"/>
        <v>plays</v>
      </c>
      <c r="S3163" s="8">
        <f t="shared" si="411"/>
        <v>41897.327800925923</v>
      </c>
      <c r="T3163" s="8">
        <f t="shared" si="408"/>
        <v>41927.327800925923</v>
      </c>
      <c r="U3163" s="7">
        <f t="shared" si="412"/>
        <v>30</v>
      </c>
    </row>
    <row r="3164" spans="1:21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407"/>
        <v>127.15</v>
      </c>
      <c r="P3164" s="7">
        <f t="shared" si="413"/>
        <v>80.730158730158735</v>
      </c>
      <c r="Q3164" s="9" t="str">
        <f t="shared" si="409"/>
        <v>theater</v>
      </c>
      <c r="R3164" s="10" t="str">
        <f t="shared" si="410"/>
        <v>plays</v>
      </c>
      <c r="S3164" s="8">
        <f t="shared" si="411"/>
        <v>41799.47756944444</v>
      </c>
      <c r="T3164" s="8">
        <f t="shared" si="408"/>
        <v>41826.875</v>
      </c>
      <c r="U3164" s="7">
        <f t="shared" si="412"/>
        <v>27.397430555560277</v>
      </c>
    </row>
    <row r="3165" spans="1:21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407"/>
        <v>111.15384615384616</v>
      </c>
      <c r="P3165" s="7">
        <f t="shared" si="413"/>
        <v>200.69444444444446</v>
      </c>
      <c r="Q3165" s="9" t="str">
        <f t="shared" si="409"/>
        <v>theater</v>
      </c>
      <c r="R3165" s="10" t="str">
        <f t="shared" si="410"/>
        <v>plays</v>
      </c>
      <c r="S3165" s="8">
        <f t="shared" si="411"/>
        <v>41775.545428240737</v>
      </c>
      <c r="T3165" s="8">
        <f t="shared" si="408"/>
        <v>41805.545428240737</v>
      </c>
      <c r="U3165" s="7">
        <f t="shared" si="412"/>
        <v>30</v>
      </c>
    </row>
    <row r="3166" spans="1:21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407"/>
        <v>106.76</v>
      </c>
      <c r="P3166" s="7">
        <f t="shared" si="413"/>
        <v>37.591549295774648</v>
      </c>
      <c r="Q3166" s="9" t="str">
        <f t="shared" si="409"/>
        <v>theater</v>
      </c>
      <c r="R3166" s="10" t="str">
        <f t="shared" si="410"/>
        <v>plays</v>
      </c>
      <c r="S3166" s="8">
        <f t="shared" si="411"/>
        <v>41766.597395833327</v>
      </c>
      <c r="T3166" s="8">
        <f t="shared" si="408"/>
        <v>41799.597395833327</v>
      </c>
      <c r="U3166" s="7">
        <f t="shared" si="412"/>
        <v>33</v>
      </c>
    </row>
    <row r="3167" spans="1:21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407"/>
        <v>162.66666666666666</v>
      </c>
      <c r="P3167" s="7">
        <f t="shared" si="413"/>
        <v>58.095238095238095</v>
      </c>
      <c r="Q3167" s="9" t="str">
        <f t="shared" si="409"/>
        <v>theater</v>
      </c>
      <c r="R3167" s="10" t="str">
        <f t="shared" si="410"/>
        <v>plays</v>
      </c>
      <c r="S3167" s="8">
        <f t="shared" si="411"/>
        <v>40643.950925925921</v>
      </c>
      <c r="T3167" s="8">
        <f t="shared" si="408"/>
        <v>40665.957638888889</v>
      </c>
      <c r="U3167" s="7">
        <f t="shared" si="412"/>
        <v>22.006712962967867</v>
      </c>
    </row>
    <row r="3168" spans="1:21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407"/>
        <v>160.22808571428573</v>
      </c>
      <c r="P3168" s="7">
        <f t="shared" si="413"/>
        <v>60.300892473118282</v>
      </c>
      <c r="Q3168" s="9" t="str">
        <f t="shared" si="409"/>
        <v>theater</v>
      </c>
      <c r="R3168" s="10" t="str">
        <f t="shared" si="410"/>
        <v>plays</v>
      </c>
      <c r="S3168" s="8">
        <f t="shared" si="411"/>
        <v>41940.483252314814</v>
      </c>
      <c r="T3168" s="8">
        <f t="shared" si="408"/>
        <v>41969.124305555553</v>
      </c>
      <c r="U3168" s="7">
        <f t="shared" si="412"/>
        <v>28.641053240738984</v>
      </c>
    </row>
    <row r="3169" spans="1:21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407"/>
        <v>116.16666666666667</v>
      </c>
      <c r="P3169" s="7">
        <f t="shared" si="413"/>
        <v>63.363636363636367</v>
      </c>
      <c r="Q3169" s="9" t="str">
        <f t="shared" si="409"/>
        <v>theater</v>
      </c>
      <c r="R3169" s="10" t="str">
        <f t="shared" si="410"/>
        <v>plays</v>
      </c>
      <c r="S3169" s="8">
        <f t="shared" si="411"/>
        <v>41838.967372685183</v>
      </c>
      <c r="T3169" s="8">
        <f t="shared" si="408"/>
        <v>41852.967372685183</v>
      </c>
      <c r="U3169" s="7">
        <f t="shared" si="412"/>
        <v>14</v>
      </c>
    </row>
    <row r="3170" spans="1:21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407"/>
        <v>124.2</v>
      </c>
      <c r="P3170" s="7">
        <f t="shared" si="413"/>
        <v>50.901639344262293</v>
      </c>
      <c r="Q3170" s="9" t="str">
        <f t="shared" si="409"/>
        <v>theater</v>
      </c>
      <c r="R3170" s="10" t="str">
        <f t="shared" si="410"/>
        <v>plays</v>
      </c>
      <c r="S3170" s="8">
        <f t="shared" si="411"/>
        <v>41771.897604166668</v>
      </c>
      <c r="T3170" s="8">
        <f t="shared" si="408"/>
        <v>41803.708333333328</v>
      </c>
      <c r="U3170" s="7">
        <f t="shared" si="412"/>
        <v>31.810729166660167</v>
      </c>
    </row>
    <row r="3171" spans="1:21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407"/>
        <v>103.0125</v>
      </c>
      <c r="P3171" s="7">
        <f t="shared" si="413"/>
        <v>100.5</v>
      </c>
      <c r="Q3171" s="9" t="str">
        <f t="shared" si="409"/>
        <v>theater</v>
      </c>
      <c r="R3171" s="10" t="str">
        <f t="shared" si="410"/>
        <v>plays</v>
      </c>
      <c r="S3171" s="8">
        <f t="shared" si="411"/>
        <v>41591.529641203699</v>
      </c>
      <c r="T3171" s="8">
        <f t="shared" si="408"/>
        <v>41620.999305555553</v>
      </c>
      <c r="U3171" s="7">
        <f t="shared" si="412"/>
        <v>29.46966435185459</v>
      </c>
    </row>
    <row r="3172" spans="1:21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407"/>
        <v>112.25</v>
      </c>
      <c r="P3172" s="7">
        <f t="shared" si="413"/>
        <v>31.619718309859156</v>
      </c>
      <c r="Q3172" s="9" t="str">
        <f t="shared" si="409"/>
        <v>theater</v>
      </c>
      <c r="R3172" s="10" t="str">
        <f t="shared" si="410"/>
        <v>plays</v>
      </c>
      <c r="S3172" s="8">
        <f t="shared" si="411"/>
        <v>41788.872037037036</v>
      </c>
      <c r="T3172" s="8">
        <f t="shared" si="408"/>
        <v>41821.958333333328</v>
      </c>
      <c r="U3172" s="7">
        <f t="shared" si="412"/>
        <v>33.086296296292858</v>
      </c>
    </row>
    <row r="3173" spans="1:21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407"/>
        <v>108.81428571428572</v>
      </c>
      <c r="P3173" s="7">
        <f t="shared" si="413"/>
        <v>65.102564102564102</v>
      </c>
      <c r="Q3173" s="9" t="str">
        <f t="shared" si="409"/>
        <v>theater</v>
      </c>
      <c r="R3173" s="10" t="str">
        <f t="shared" si="410"/>
        <v>plays</v>
      </c>
      <c r="S3173" s="8">
        <f t="shared" si="411"/>
        <v>42466.399976851848</v>
      </c>
      <c r="T3173" s="8">
        <f t="shared" si="408"/>
        <v>42496.399976851848</v>
      </c>
      <c r="U3173" s="7">
        <f t="shared" si="412"/>
        <v>30</v>
      </c>
    </row>
    <row r="3174" spans="1:21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407"/>
        <v>115</v>
      </c>
      <c r="P3174" s="7">
        <f t="shared" si="413"/>
        <v>79.310344827586206</v>
      </c>
      <c r="Q3174" s="9" t="str">
        <f t="shared" si="409"/>
        <v>theater</v>
      </c>
      <c r="R3174" s="10" t="str">
        <f t="shared" si="410"/>
        <v>plays</v>
      </c>
      <c r="S3174" s="8">
        <f t="shared" si="411"/>
        <v>40923.521620370368</v>
      </c>
      <c r="T3174" s="8">
        <f t="shared" si="408"/>
        <v>40953.521620370368</v>
      </c>
      <c r="U3174" s="7">
        <f t="shared" si="412"/>
        <v>30</v>
      </c>
    </row>
    <row r="3175" spans="1:21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407"/>
        <v>103</v>
      </c>
      <c r="P3175" s="7">
        <f t="shared" si="413"/>
        <v>139.18918918918919</v>
      </c>
      <c r="Q3175" s="9" t="str">
        <f t="shared" si="409"/>
        <v>theater</v>
      </c>
      <c r="R3175" s="10" t="str">
        <f t="shared" si="410"/>
        <v>plays</v>
      </c>
      <c r="S3175" s="8">
        <f t="shared" si="411"/>
        <v>41878.670046296298</v>
      </c>
      <c r="T3175" s="8">
        <f t="shared" si="408"/>
        <v>41908.670046296298</v>
      </c>
      <c r="U3175" s="7">
        <f t="shared" si="412"/>
        <v>30</v>
      </c>
    </row>
    <row r="3176" spans="1:21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407"/>
        <v>101.13333333333334</v>
      </c>
      <c r="P3176" s="7">
        <f t="shared" si="413"/>
        <v>131.91304347826087</v>
      </c>
      <c r="Q3176" s="9" t="str">
        <f t="shared" si="409"/>
        <v>theater</v>
      </c>
      <c r="R3176" s="10" t="str">
        <f t="shared" si="410"/>
        <v>plays</v>
      </c>
      <c r="S3176" s="8">
        <f t="shared" si="411"/>
        <v>41862.656342592592</v>
      </c>
      <c r="T3176" s="8">
        <f t="shared" si="408"/>
        <v>41876.656342592592</v>
      </c>
      <c r="U3176" s="7">
        <f t="shared" si="412"/>
        <v>14</v>
      </c>
    </row>
    <row r="3177" spans="1:21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407"/>
        <v>109.56</v>
      </c>
      <c r="P3177" s="7">
        <f t="shared" si="413"/>
        <v>91.3</v>
      </c>
      <c r="Q3177" s="9" t="str">
        <f t="shared" si="409"/>
        <v>theater</v>
      </c>
      <c r="R3177" s="10" t="str">
        <f t="shared" si="410"/>
        <v>plays</v>
      </c>
      <c r="S3177" s="8">
        <f t="shared" si="411"/>
        <v>40531.678553240738</v>
      </c>
      <c r="T3177" s="8">
        <f t="shared" si="408"/>
        <v>40591.678553240738</v>
      </c>
      <c r="U3177" s="7">
        <f t="shared" si="412"/>
        <v>60</v>
      </c>
    </row>
    <row r="3178" spans="1:21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407"/>
        <v>114.84210526315789</v>
      </c>
      <c r="P3178" s="7">
        <f t="shared" si="413"/>
        <v>39.672727272727272</v>
      </c>
      <c r="Q3178" s="9" t="str">
        <f t="shared" si="409"/>
        <v>theater</v>
      </c>
      <c r="R3178" s="10" t="str">
        <f t="shared" si="410"/>
        <v>plays</v>
      </c>
      <c r="S3178" s="8">
        <f t="shared" si="411"/>
        <v>41477.722581018512</v>
      </c>
      <c r="T3178" s="8">
        <f t="shared" si="408"/>
        <v>41504.416666666664</v>
      </c>
      <c r="U3178" s="7">
        <f t="shared" si="412"/>
        <v>26.694085648152395</v>
      </c>
    </row>
    <row r="3179" spans="1:21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407"/>
        <v>117.4</v>
      </c>
      <c r="P3179" s="7">
        <f t="shared" si="413"/>
        <v>57.549019607843135</v>
      </c>
      <c r="Q3179" s="9" t="str">
        <f t="shared" si="409"/>
        <v>theater</v>
      </c>
      <c r="R3179" s="10" t="str">
        <f t="shared" si="410"/>
        <v>plays</v>
      </c>
      <c r="S3179" s="8">
        <f t="shared" si="411"/>
        <v>41781.458437499998</v>
      </c>
      <c r="T3179" s="8">
        <f t="shared" si="408"/>
        <v>41811.458437499998</v>
      </c>
      <c r="U3179" s="7">
        <f t="shared" si="412"/>
        <v>30</v>
      </c>
    </row>
    <row r="3180" spans="1:21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407"/>
        <v>171.73333333333332</v>
      </c>
      <c r="P3180" s="7">
        <f t="shared" si="413"/>
        <v>33.025641025641029</v>
      </c>
      <c r="Q3180" s="9" t="str">
        <f t="shared" si="409"/>
        <v>theater</v>
      </c>
      <c r="R3180" s="10" t="str">
        <f t="shared" si="410"/>
        <v>plays</v>
      </c>
      <c r="S3180" s="8">
        <f t="shared" si="411"/>
        <v>41806.396701388883</v>
      </c>
      <c r="T3180" s="8">
        <f t="shared" si="408"/>
        <v>41836.396701388883</v>
      </c>
      <c r="U3180" s="7">
        <f t="shared" si="412"/>
        <v>30</v>
      </c>
    </row>
    <row r="3181" spans="1:21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407"/>
        <v>114.16238095238096</v>
      </c>
      <c r="P3181" s="7">
        <f t="shared" si="413"/>
        <v>77.335806451612896</v>
      </c>
      <c r="Q3181" s="9" t="str">
        <f t="shared" si="409"/>
        <v>theater</v>
      </c>
      <c r="R3181" s="10" t="str">
        <f t="shared" si="410"/>
        <v>plays</v>
      </c>
      <c r="S3181" s="8">
        <f t="shared" si="411"/>
        <v>41375.49387731481</v>
      </c>
      <c r="T3181" s="8">
        <f t="shared" si="408"/>
        <v>41400.49387731481</v>
      </c>
      <c r="U3181" s="7">
        <f t="shared" si="412"/>
        <v>25</v>
      </c>
    </row>
    <row r="3182" spans="1:21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407"/>
        <v>119.75</v>
      </c>
      <c r="P3182" s="7">
        <f t="shared" si="413"/>
        <v>31.933333333333334</v>
      </c>
      <c r="Q3182" s="9" t="str">
        <f t="shared" si="409"/>
        <v>theater</v>
      </c>
      <c r="R3182" s="10" t="str">
        <f t="shared" si="410"/>
        <v>plays</v>
      </c>
      <c r="S3182" s="8">
        <f t="shared" si="411"/>
        <v>41780.204270833332</v>
      </c>
      <c r="T3182" s="8">
        <f t="shared" si="408"/>
        <v>41810.204270833332</v>
      </c>
      <c r="U3182" s="7">
        <f t="shared" si="412"/>
        <v>30</v>
      </c>
    </row>
    <row r="3183" spans="1:21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407"/>
        <v>109</v>
      </c>
      <c r="P3183" s="7">
        <f t="shared" si="413"/>
        <v>36.333333333333336</v>
      </c>
      <c r="Q3183" s="9" t="str">
        <f t="shared" si="409"/>
        <v>theater</v>
      </c>
      <c r="R3183" s="10" t="str">
        <f t="shared" si="410"/>
        <v>plays</v>
      </c>
      <c r="S3183" s="8">
        <f t="shared" si="411"/>
        <v>41779.101701388885</v>
      </c>
      <c r="T3183" s="8">
        <f t="shared" si="408"/>
        <v>41805.458333333328</v>
      </c>
      <c r="U3183" s="7">
        <f t="shared" si="412"/>
        <v>26.356631944443507</v>
      </c>
    </row>
    <row r="3184" spans="1:21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407"/>
        <v>100.88571428571429</v>
      </c>
      <c r="P3184" s="7">
        <f t="shared" si="413"/>
        <v>46.768211920529801</v>
      </c>
      <c r="Q3184" s="9" t="str">
        <f t="shared" si="409"/>
        <v>theater</v>
      </c>
      <c r="R3184" s="10" t="str">
        <f t="shared" si="410"/>
        <v>plays</v>
      </c>
      <c r="S3184" s="8">
        <f t="shared" si="411"/>
        <v>40883.740983796291</v>
      </c>
      <c r="T3184" s="8">
        <f t="shared" si="408"/>
        <v>40939.5</v>
      </c>
      <c r="U3184" s="7">
        <f t="shared" si="412"/>
        <v>55.759016203708597</v>
      </c>
    </row>
    <row r="3185" spans="1:21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407"/>
        <v>109</v>
      </c>
      <c r="P3185" s="7">
        <f t="shared" si="413"/>
        <v>40.073529411764703</v>
      </c>
      <c r="Q3185" s="9" t="str">
        <f t="shared" si="409"/>
        <v>theater</v>
      </c>
      <c r="R3185" s="10" t="str">
        <f t="shared" si="410"/>
        <v>plays</v>
      </c>
      <c r="S3185" s="8">
        <f t="shared" si="411"/>
        <v>41491.586446759255</v>
      </c>
      <c r="T3185" s="8">
        <f t="shared" si="408"/>
        <v>41509.586446759255</v>
      </c>
      <c r="U3185" s="7">
        <f t="shared" si="412"/>
        <v>18</v>
      </c>
    </row>
    <row r="3186" spans="1:21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407"/>
        <v>107.20930232558139</v>
      </c>
      <c r="P3186" s="7">
        <f t="shared" si="413"/>
        <v>100.21739130434783</v>
      </c>
      <c r="Q3186" s="9" t="str">
        <f t="shared" si="409"/>
        <v>theater</v>
      </c>
      <c r="R3186" s="10" t="str">
        <f t="shared" si="410"/>
        <v>plays</v>
      </c>
      <c r="S3186" s="8">
        <f t="shared" si="411"/>
        <v>41791.785081018512</v>
      </c>
      <c r="T3186" s="8">
        <f t="shared" si="408"/>
        <v>41821.785081018512</v>
      </c>
      <c r="U3186" s="7">
        <f t="shared" si="412"/>
        <v>30</v>
      </c>
    </row>
    <row r="3187" spans="1:21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407"/>
        <v>100</v>
      </c>
      <c r="P3187" s="7">
        <f t="shared" si="413"/>
        <v>41.666666666666664</v>
      </c>
      <c r="Q3187" s="9" t="str">
        <f t="shared" si="409"/>
        <v>theater</v>
      </c>
      <c r="R3187" s="10" t="str">
        <f t="shared" si="410"/>
        <v>plays</v>
      </c>
      <c r="S3187" s="8">
        <f t="shared" si="411"/>
        <v>41829.768993055557</v>
      </c>
      <c r="T3187" s="8">
        <f t="shared" si="408"/>
        <v>41836.768993055557</v>
      </c>
      <c r="U3187" s="7">
        <f t="shared" si="412"/>
        <v>7</v>
      </c>
    </row>
    <row r="3188" spans="1:21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407"/>
        <v>102.1875</v>
      </c>
      <c r="P3188" s="7">
        <f t="shared" si="413"/>
        <v>46.714285714285715</v>
      </c>
      <c r="Q3188" s="9" t="str">
        <f t="shared" si="409"/>
        <v>theater</v>
      </c>
      <c r="R3188" s="10" t="str">
        <f t="shared" si="410"/>
        <v>plays</v>
      </c>
      <c r="S3188" s="8">
        <f t="shared" si="411"/>
        <v>41868.715717592589</v>
      </c>
      <c r="T3188" s="8">
        <f t="shared" si="408"/>
        <v>41898.666666666664</v>
      </c>
      <c r="U3188" s="7">
        <f t="shared" si="412"/>
        <v>29.950949074074742</v>
      </c>
    </row>
    <row r="3189" spans="1:21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407"/>
        <v>116.29333333333334</v>
      </c>
      <c r="P3189" s="7">
        <f t="shared" si="413"/>
        <v>71.491803278688522</v>
      </c>
      <c r="Q3189" s="9" t="str">
        <f t="shared" si="409"/>
        <v>theater</v>
      </c>
      <c r="R3189" s="10" t="str">
        <f t="shared" si="410"/>
        <v>plays</v>
      </c>
      <c r="S3189" s="8">
        <f t="shared" si="411"/>
        <v>41835.458020833328</v>
      </c>
      <c r="T3189" s="8">
        <f t="shared" si="408"/>
        <v>41855.458020833328</v>
      </c>
      <c r="U3189" s="7">
        <f t="shared" si="412"/>
        <v>20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407"/>
        <v>65</v>
      </c>
      <c r="P3190" s="7">
        <f t="shared" si="413"/>
        <v>14.444444444444445</v>
      </c>
      <c r="Q3190" s="9" t="str">
        <f t="shared" si="409"/>
        <v>theater</v>
      </c>
      <c r="R3190" s="10" t="str">
        <f t="shared" si="410"/>
        <v>musical</v>
      </c>
      <c r="S3190" s="8">
        <f t="shared" si="411"/>
        <v>42144.207199074073</v>
      </c>
      <c r="T3190" s="8">
        <f t="shared" si="408"/>
        <v>42165.207199074073</v>
      </c>
      <c r="U3190" s="7">
        <f t="shared" si="412"/>
        <v>21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407"/>
        <v>12.327272727272728</v>
      </c>
      <c r="P3191" s="7">
        <f t="shared" si="413"/>
        <v>356.84210526315792</v>
      </c>
      <c r="Q3191" s="9" t="str">
        <f t="shared" si="409"/>
        <v>theater</v>
      </c>
      <c r="R3191" s="10" t="str">
        <f t="shared" si="410"/>
        <v>musical</v>
      </c>
      <c r="S3191" s="8">
        <f t="shared" si="411"/>
        <v>42118.138101851851</v>
      </c>
      <c r="T3191" s="8">
        <f t="shared" si="408"/>
        <v>42148.138101851851</v>
      </c>
      <c r="U3191" s="7">
        <f t="shared" si="412"/>
        <v>30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407"/>
        <v>0</v>
      </c>
      <c r="P3192" s="7">
        <f>IF(L3192&gt;0, E3192/L3192,0)</f>
        <v>0</v>
      </c>
      <c r="Q3192" s="9" t="str">
        <f t="shared" si="409"/>
        <v>theater</v>
      </c>
      <c r="R3192" s="10" t="str">
        <f t="shared" si="410"/>
        <v>musical</v>
      </c>
      <c r="S3192" s="8">
        <f t="shared" si="411"/>
        <v>42682.942997685182</v>
      </c>
      <c r="T3192" s="8">
        <f t="shared" si="408"/>
        <v>42712.984664351847</v>
      </c>
      <c r="U3192" s="7">
        <f t="shared" si="412"/>
        <v>30.041666666664241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407"/>
        <v>4.0266666666666664</v>
      </c>
      <c r="P3193" s="7">
        <f>E3193/L3193</f>
        <v>37.75</v>
      </c>
      <c r="Q3193" s="9" t="str">
        <f t="shared" si="409"/>
        <v>theater</v>
      </c>
      <c r="R3193" s="10" t="str">
        <f t="shared" si="410"/>
        <v>musical</v>
      </c>
      <c r="S3193" s="8">
        <f t="shared" si="411"/>
        <v>42538.547094907401</v>
      </c>
      <c r="T3193" s="8">
        <f t="shared" si="408"/>
        <v>42598.547094907401</v>
      </c>
      <c r="U3193" s="7">
        <f t="shared" si="412"/>
        <v>60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407"/>
        <v>1.02</v>
      </c>
      <c r="P3194" s="7">
        <f>E3194/L3194</f>
        <v>12.75</v>
      </c>
      <c r="Q3194" s="9" t="str">
        <f t="shared" si="409"/>
        <v>theater</v>
      </c>
      <c r="R3194" s="10" t="str">
        <f t="shared" si="410"/>
        <v>musical</v>
      </c>
      <c r="S3194" s="8">
        <f t="shared" si="411"/>
        <v>42018.732164351844</v>
      </c>
      <c r="T3194" s="8">
        <f t="shared" si="408"/>
        <v>42063.708333333336</v>
      </c>
      <c r="U3194" s="7">
        <f t="shared" si="412"/>
        <v>44.976168981491355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407"/>
        <v>11.74</v>
      </c>
      <c r="P3195" s="7">
        <f>E3195/L3195</f>
        <v>24.458333333333332</v>
      </c>
      <c r="Q3195" s="9" t="str">
        <f t="shared" si="409"/>
        <v>theater</v>
      </c>
      <c r="R3195" s="10" t="str">
        <f t="shared" si="410"/>
        <v>musical</v>
      </c>
      <c r="S3195" s="8">
        <f t="shared" si="411"/>
        <v>42010.759907407402</v>
      </c>
      <c r="T3195" s="8">
        <f t="shared" si="408"/>
        <v>42055.759907407402</v>
      </c>
      <c r="U3195" s="7">
        <f t="shared" si="412"/>
        <v>45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407"/>
        <v>0</v>
      </c>
      <c r="P3196" s="7">
        <f>IF(L3196&gt;0, E3196/L3196,0)</f>
        <v>0</v>
      </c>
      <c r="Q3196" s="9" t="str">
        <f t="shared" si="409"/>
        <v>theater</v>
      </c>
      <c r="R3196" s="10" t="str">
        <f t="shared" si="410"/>
        <v>musical</v>
      </c>
      <c r="S3196" s="8">
        <f t="shared" si="411"/>
        <v>42181.854143518511</v>
      </c>
      <c r="T3196" s="8">
        <f t="shared" si="408"/>
        <v>42211.854143518511</v>
      </c>
      <c r="U3196" s="7">
        <f t="shared" si="412"/>
        <v>30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407"/>
        <v>59.142857142857146</v>
      </c>
      <c r="P3197" s="7">
        <f t="shared" ref="P3197:P3205" si="414">E3197/L3197</f>
        <v>53.07692307692308</v>
      </c>
      <c r="Q3197" s="9" t="str">
        <f t="shared" si="409"/>
        <v>theater</v>
      </c>
      <c r="R3197" s="10" t="str">
        <f t="shared" si="410"/>
        <v>musical</v>
      </c>
      <c r="S3197" s="8">
        <f t="shared" si="411"/>
        <v>42017.385902777773</v>
      </c>
      <c r="T3197" s="8">
        <f t="shared" si="408"/>
        <v>42047.385902777773</v>
      </c>
      <c r="U3197" s="7">
        <f t="shared" si="412"/>
        <v>30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407"/>
        <v>0.06</v>
      </c>
      <c r="P3198" s="7">
        <f t="shared" si="414"/>
        <v>300</v>
      </c>
      <c r="Q3198" s="9" t="str">
        <f t="shared" si="409"/>
        <v>theater</v>
      </c>
      <c r="R3198" s="10" t="str">
        <f t="shared" si="410"/>
        <v>musical</v>
      </c>
      <c r="S3198" s="8">
        <f t="shared" si="411"/>
        <v>42157.389756944445</v>
      </c>
      <c r="T3198" s="8">
        <f t="shared" si="408"/>
        <v>42217.374999999993</v>
      </c>
      <c r="U3198" s="7">
        <f t="shared" si="412"/>
        <v>59.985243055547471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407"/>
        <v>11.45</v>
      </c>
      <c r="P3199" s="7">
        <f t="shared" si="414"/>
        <v>286.25</v>
      </c>
      <c r="Q3199" s="9" t="str">
        <f t="shared" si="409"/>
        <v>theater</v>
      </c>
      <c r="R3199" s="10" t="str">
        <f t="shared" si="410"/>
        <v>musical</v>
      </c>
      <c r="S3199" s="8">
        <f t="shared" si="411"/>
        <v>42009.28493055555</v>
      </c>
      <c r="T3199" s="8">
        <f t="shared" si="408"/>
        <v>42039.28493055555</v>
      </c>
      <c r="U3199" s="7">
        <f t="shared" si="412"/>
        <v>30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407"/>
        <v>0.36666666666666664</v>
      </c>
      <c r="P3200" s="7">
        <f t="shared" si="414"/>
        <v>36.666666666666664</v>
      </c>
      <c r="Q3200" s="9" t="str">
        <f t="shared" si="409"/>
        <v>theater</v>
      </c>
      <c r="R3200" s="10" t="str">
        <f t="shared" si="410"/>
        <v>musical</v>
      </c>
      <c r="S3200" s="8">
        <f t="shared" si="411"/>
        <v>42013.216168981475</v>
      </c>
      <c r="T3200" s="8">
        <f t="shared" si="408"/>
        <v>42051.216168981475</v>
      </c>
      <c r="U3200" s="7">
        <f t="shared" si="412"/>
        <v>38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407"/>
        <v>52.16</v>
      </c>
      <c r="P3201" s="7">
        <f t="shared" si="414"/>
        <v>49.20754716981132</v>
      </c>
      <c r="Q3201" s="9" t="str">
        <f t="shared" si="409"/>
        <v>theater</v>
      </c>
      <c r="R3201" s="10" t="str">
        <f t="shared" si="410"/>
        <v>musical</v>
      </c>
      <c r="S3201" s="8">
        <f t="shared" si="411"/>
        <v>41858.553449074076</v>
      </c>
      <c r="T3201" s="8">
        <f t="shared" si="408"/>
        <v>41888.666666666664</v>
      </c>
      <c r="U3201" s="7">
        <f t="shared" si="412"/>
        <v>30.113217592588626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415">E3202*100/D3202</f>
        <v>2E-3</v>
      </c>
      <c r="P3202" s="7">
        <f t="shared" si="414"/>
        <v>1</v>
      </c>
      <c r="Q3202" s="9" t="str">
        <f t="shared" si="409"/>
        <v>theater</v>
      </c>
      <c r="R3202" s="10" t="str">
        <f t="shared" si="410"/>
        <v>musical</v>
      </c>
      <c r="S3202" s="8">
        <f t="shared" si="411"/>
        <v>42460.112280092588</v>
      </c>
      <c r="T3202" s="8">
        <f t="shared" ref="T3202:T3265" si="416">(I3202/86400)+25569+(-5/24)</f>
        <v>42490.023611111108</v>
      </c>
      <c r="U3202" s="7">
        <f t="shared" si="412"/>
        <v>29.911331018520286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415"/>
        <v>1.25</v>
      </c>
      <c r="P3203" s="7">
        <f t="shared" si="414"/>
        <v>12.5</v>
      </c>
      <c r="Q3203" s="9" t="str">
        <f t="shared" ref="Q3203:Q3266" si="417">LEFT(N3203, SEARCH("/",N3203,1)-1)</f>
        <v>theater</v>
      </c>
      <c r="R3203" s="10" t="str">
        <f t="shared" ref="R3203:R3266" si="418">RIGHT(N3203,LEN(N3203)-FIND("/",N3203))</f>
        <v>musical</v>
      </c>
      <c r="S3203" s="8">
        <f t="shared" ref="S3203:S3266" si="419">(J3203/86400)+25569+(-5/24)</f>
        <v>41861.558761574073</v>
      </c>
      <c r="T3203" s="8">
        <f t="shared" si="416"/>
        <v>41882.558761574073</v>
      </c>
      <c r="U3203" s="7">
        <f t="shared" ref="U3203:U3266" si="420">T3203-S3203</f>
        <v>21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415"/>
        <v>54.52</v>
      </c>
      <c r="P3204" s="7">
        <f t="shared" si="414"/>
        <v>109.04</v>
      </c>
      <c r="Q3204" s="9" t="str">
        <f t="shared" si="417"/>
        <v>theater</v>
      </c>
      <c r="R3204" s="10" t="str">
        <f t="shared" si="418"/>
        <v>musical</v>
      </c>
      <c r="S3204" s="8">
        <f t="shared" si="419"/>
        <v>42293.645208333335</v>
      </c>
      <c r="T3204" s="8">
        <f t="shared" si="416"/>
        <v>42352.040972222218</v>
      </c>
      <c r="U3204" s="7">
        <f t="shared" si="420"/>
        <v>58.395763888882357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415"/>
        <v>25</v>
      </c>
      <c r="P3205" s="7">
        <f t="shared" si="414"/>
        <v>41.666666666666664</v>
      </c>
      <c r="Q3205" s="9" t="str">
        <f t="shared" si="417"/>
        <v>theater</v>
      </c>
      <c r="R3205" s="10" t="str">
        <f t="shared" si="418"/>
        <v>musical</v>
      </c>
      <c r="S3205" s="8">
        <f t="shared" si="419"/>
        <v>42242.780347222222</v>
      </c>
      <c r="T3205" s="8">
        <f t="shared" si="416"/>
        <v>42272.780347222222</v>
      </c>
      <c r="U3205" s="7">
        <f t="shared" si="420"/>
        <v>30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415"/>
        <v>0</v>
      </c>
      <c r="P3206" s="7">
        <f>IF(L3206&gt;0, E3206/L3206,0)</f>
        <v>0</v>
      </c>
      <c r="Q3206" s="9" t="str">
        <f t="shared" si="417"/>
        <v>theater</v>
      </c>
      <c r="R3206" s="10" t="str">
        <f t="shared" si="418"/>
        <v>musical</v>
      </c>
      <c r="S3206" s="8">
        <f t="shared" si="419"/>
        <v>42172.477766203701</v>
      </c>
      <c r="T3206" s="8">
        <f t="shared" si="416"/>
        <v>42202.468055555553</v>
      </c>
      <c r="U3206" s="7">
        <f t="shared" si="420"/>
        <v>29.99028935185197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415"/>
        <v>3.4125000000000001</v>
      </c>
      <c r="P3207" s="7">
        <f>E3207/L3207</f>
        <v>22.75</v>
      </c>
      <c r="Q3207" s="9" t="str">
        <f t="shared" si="417"/>
        <v>theater</v>
      </c>
      <c r="R3207" s="10" t="str">
        <f t="shared" si="418"/>
        <v>musical</v>
      </c>
      <c r="S3207" s="8">
        <f t="shared" si="419"/>
        <v>42095.166342592587</v>
      </c>
      <c r="T3207" s="8">
        <f t="shared" si="416"/>
        <v>42125.166342592587</v>
      </c>
      <c r="U3207" s="7">
        <f t="shared" si="420"/>
        <v>30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415"/>
        <v>0</v>
      </c>
      <c r="P3208" s="7">
        <f>IF(L3208&gt;0, E3208/L3208,0)</f>
        <v>0</v>
      </c>
      <c r="Q3208" s="9" t="str">
        <f t="shared" si="417"/>
        <v>theater</v>
      </c>
      <c r="R3208" s="10" t="str">
        <f t="shared" si="418"/>
        <v>musical</v>
      </c>
      <c r="S3208" s="8">
        <f t="shared" si="419"/>
        <v>42236.067719907405</v>
      </c>
      <c r="T3208" s="8">
        <f t="shared" si="416"/>
        <v>42266.067719907405</v>
      </c>
      <c r="U3208" s="7">
        <f t="shared" si="420"/>
        <v>30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415"/>
        <v>46.363636363636367</v>
      </c>
      <c r="P3209" s="7">
        <f t="shared" ref="P3209:P3272" si="421">E3209/L3209</f>
        <v>70.833333333333329</v>
      </c>
      <c r="Q3209" s="9" t="str">
        <f t="shared" si="417"/>
        <v>theater</v>
      </c>
      <c r="R3209" s="10" t="str">
        <f t="shared" si="418"/>
        <v>musical</v>
      </c>
      <c r="S3209" s="8">
        <f t="shared" si="419"/>
        <v>42057.069525462961</v>
      </c>
      <c r="T3209" s="8">
        <f t="shared" si="416"/>
        <v>42117.027858796289</v>
      </c>
      <c r="U3209" s="7">
        <f t="shared" si="420"/>
        <v>59.958333333328483</v>
      </c>
    </row>
    <row r="3210" spans="1:21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415"/>
        <v>103.5</v>
      </c>
      <c r="P3210" s="7">
        <f t="shared" si="421"/>
        <v>63.109756097560975</v>
      </c>
      <c r="Q3210" s="9" t="str">
        <f t="shared" si="417"/>
        <v>theater</v>
      </c>
      <c r="R3210" s="10" t="str">
        <f t="shared" si="418"/>
        <v>plays</v>
      </c>
      <c r="S3210" s="8">
        <f t="shared" si="419"/>
        <v>41827.396724537037</v>
      </c>
      <c r="T3210" s="8">
        <f t="shared" si="416"/>
        <v>41848.396724537037</v>
      </c>
      <c r="U3210" s="7">
        <f t="shared" si="420"/>
        <v>21</v>
      </c>
    </row>
    <row r="3211" spans="1:21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415"/>
        <v>119.32315789473684</v>
      </c>
      <c r="P3211" s="7">
        <f t="shared" si="421"/>
        <v>50.157964601769912</v>
      </c>
      <c r="Q3211" s="9" t="str">
        <f t="shared" si="417"/>
        <v>theater</v>
      </c>
      <c r="R3211" s="10" t="str">
        <f t="shared" si="418"/>
        <v>plays</v>
      </c>
      <c r="S3211" s="8">
        <f t="shared" si="419"/>
        <v>41778.42891203703</v>
      </c>
      <c r="T3211" s="8">
        <f t="shared" si="416"/>
        <v>41810.75</v>
      </c>
      <c r="U3211" s="7">
        <f t="shared" si="420"/>
        <v>32.321087962969614</v>
      </c>
    </row>
    <row r="3212" spans="1:21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415"/>
        <v>125.76666666666667</v>
      </c>
      <c r="P3212" s="7">
        <f t="shared" si="421"/>
        <v>62.883333333333333</v>
      </c>
      <c r="Q3212" s="9" t="str">
        <f t="shared" si="417"/>
        <v>theater</v>
      </c>
      <c r="R3212" s="10" t="str">
        <f t="shared" si="418"/>
        <v>plays</v>
      </c>
      <c r="S3212" s="8">
        <f t="shared" si="419"/>
        <v>41013.728229166663</v>
      </c>
      <c r="T3212" s="8">
        <f t="shared" si="416"/>
        <v>41060.957638888889</v>
      </c>
      <c r="U3212" s="7">
        <f t="shared" si="420"/>
        <v>47.229409722225682</v>
      </c>
    </row>
    <row r="3213" spans="1:21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415"/>
        <v>119.74347826086957</v>
      </c>
      <c r="P3213" s="7">
        <f t="shared" si="421"/>
        <v>85.531055900621112</v>
      </c>
      <c r="Q3213" s="9" t="str">
        <f t="shared" si="417"/>
        <v>theater</v>
      </c>
      <c r="R3213" s="10" t="str">
        <f t="shared" si="418"/>
        <v>plays</v>
      </c>
      <c r="S3213" s="8">
        <f t="shared" si="419"/>
        <v>41834.378240740734</v>
      </c>
      <c r="T3213" s="8">
        <f t="shared" si="416"/>
        <v>41865.875</v>
      </c>
      <c r="U3213" s="7">
        <f t="shared" si="420"/>
        <v>31.496759259265673</v>
      </c>
    </row>
    <row r="3214" spans="1:21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415"/>
        <v>126.25</v>
      </c>
      <c r="P3214" s="7">
        <f t="shared" si="421"/>
        <v>53.723404255319146</v>
      </c>
      <c r="Q3214" s="9" t="str">
        <f t="shared" si="417"/>
        <v>theater</v>
      </c>
      <c r="R3214" s="10" t="str">
        <f t="shared" si="418"/>
        <v>plays</v>
      </c>
      <c r="S3214" s="8">
        <f t="shared" si="419"/>
        <v>41829.587395833332</v>
      </c>
      <c r="T3214" s="8">
        <f t="shared" si="416"/>
        <v>41859.587395833332</v>
      </c>
      <c r="U3214" s="7">
        <f t="shared" si="420"/>
        <v>30</v>
      </c>
    </row>
    <row r="3215" spans="1:21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415"/>
        <v>100.11666666666666</v>
      </c>
      <c r="P3215" s="7">
        <f t="shared" si="421"/>
        <v>127.80851063829788</v>
      </c>
      <c r="Q3215" s="9" t="str">
        <f t="shared" si="417"/>
        <v>theater</v>
      </c>
      <c r="R3215" s="10" t="str">
        <f t="shared" si="418"/>
        <v>plays</v>
      </c>
      <c r="S3215" s="8">
        <f t="shared" si="419"/>
        <v>42171.555081018516</v>
      </c>
      <c r="T3215" s="8">
        <f t="shared" si="416"/>
        <v>42211.555081018516</v>
      </c>
      <c r="U3215" s="7">
        <f t="shared" si="420"/>
        <v>40</v>
      </c>
    </row>
    <row r="3216" spans="1:21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415"/>
        <v>102.13333333333334</v>
      </c>
      <c r="P3216" s="7">
        <f t="shared" si="421"/>
        <v>106.57391304347826</v>
      </c>
      <c r="Q3216" s="9" t="str">
        <f t="shared" si="417"/>
        <v>theater</v>
      </c>
      <c r="R3216" s="10" t="str">
        <f t="shared" si="418"/>
        <v>plays</v>
      </c>
      <c r="S3216" s="8">
        <f t="shared" si="419"/>
        <v>42337.584178240737</v>
      </c>
      <c r="T3216" s="8">
        <f t="shared" si="416"/>
        <v>42374.788194444445</v>
      </c>
      <c r="U3216" s="7">
        <f t="shared" si="420"/>
        <v>37.204016203708306</v>
      </c>
    </row>
    <row r="3217" spans="1:21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415"/>
        <v>100.35142857142857</v>
      </c>
      <c r="P3217" s="7">
        <f t="shared" si="421"/>
        <v>262.11194029850748</v>
      </c>
      <c r="Q3217" s="9" t="str">
        <f t="shared" si="417"/>
        <v>theater</v>
      </c>
      <c r="R3217" s="10" t="str">
        <f t="shared" si="418"/>
        <v>plays</v>
      </c>
      <c r="S3217" s="8">
        <f t="shared" si="419"/>
        <v>42219.456840277773</v>
      </c>
      <c r="T3217" s="8">
        <f t="shared" si="416"/>
        <v>42256.957638888889</v>
      </c>
      <c r="U3217" s="7">
        <f t="shared" si="420"/>
        <v>37.500798611115897</v>
      </c>
    </row>
    <row r="3218" spans="1:21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415"/>
        <v>100.05</v>
      </c>
      <c r="P3218" s="7">
        <f t="shared" si="421"/>
        <v>57.171428571428571</v>
      </c>
      <c r="Q3218" s="9" t="str">
        <f t="shared" si="417"/>
        <v>theater</v>
      </c>
      <c r="R3218" s="10" t="str">
        <f t="shared" si="418"/>
        <v>plays</v>
      </c>
      <c r="S3218" s="8">
        <f t="shared" si="419"/>
        <v>42165.254293981481</v>
      </c>
      <c r="T3218" s="8">
        <f t="shared" si="416"/>
        <v>42196.395833333336</v>
      </c>
      <c r="U3218" s="7">
        <f t="shared" si="420"/>
        <v>31.14153935185459</v>
      </c>
    </row>
    <row r="3219" spans="1:21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415"/>
        <v>116.02222222222223</v>
      </c>
      <c r="P3219" s="7">
        <f t="shared" si="421"/>
        <v>50.20192307692308</v>
      </c>
      <c r="Q3219" s="9" t="str">
        <f t="shared" si="417"/>
        <v>theater</v>
      </c>
      <c r="R3219" s="10" t="str">
        <f t="shared" si="418"/>
        <v>plays</v>
      </c>
      <c r="S3219" s="8">
        <f t="shared" si="419"/>
        <v>42648.337777777771</v>
      </c>
      <c r="T3219" s="8">
        <f t="shared" si="416"/>
        <v>42678.337777777771</v>
      </c>
      <c r="U3219" s="7">
        <f t="shared" si="420"/>
        <v>30</v>
      </c>
    </row>
    <row r="3220" spans="1:21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415"/>
        <v>102.1</v>
      </c>
      <c r="P3220" s="7">
        <f t="shared" si="421"/>
        <v>66.586956521739125</v>
      </c>
      <c r="Q3220" s="9" t="str">
        <f t="shared" si="417"/>
        <v>theater</v>
      </c>
      <c r="R3220" s="10" t="str">
        <f t="shared" si="418"/>
        <v>plays</v>
      </c>
      <c r="S3220" s="8">
        <f t="shared" si="419"/>
        <v>41970.793819444443</v>
      </c>
      <c r="T3220" s="8">
        <f t="shared" si="416"/>
        <v>42003.791666666664</v>
      </c>
      <c r="U3220" s="7">
        <f t="shared" si="420"/>
        <v>32.997847222221026</v>
      </c>
    </row>
    <row r="3221" spans="1:21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415"/>
        <v>100.11</v>
      </c>
      <c r="P3221" s="7">
        <f t="shared" si="421"/>
        <v>168.25210084033614</v>
      </c>
      <c r="Q3221" s="9" t="str">
        <f t="shared" si="417"/>
        <v>theater</v>
      </c>
      <c r="R3221" s="10" t="str">
        <f t="shared" si="418"/>
        <v>plays</v>
      </c>
      <c r="S3221" s="8">
        <f t="shared" si="419"/>
        <v>42050.77484953704</v>
      </c>
      <c r="T3221" s="8">
        <f t="shared" si="416"/>
        <v>42085.733182870368</v>
      </c>
      <c r="U3221" s="7">
        <f t="shared" si="420"/>
        <v>34.958333333328483</v>
      </c>
    </row>
    <row r="3222" spans="1:21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415"/>
        <v>100.84</v>
      </c>
      <c r="P3222" s="7">
        <f t="shared" si="421"/>
        <v>256.37288135593218</v>
      </c>
      <c r="Q3222" s="9" t="str">
        <f t="shared" si="417"/>
        <v>theater</v>
      </c>
      <c r="R3222" s="10" t="str">
        <f t="shared" si="418"/>
        <v>plays</v>
      </c>
      <c r="S3222" s="8">
        <f t="shared" si="419"/>
        <v>42772.625046296293</v>
      </c>
      <c r="T3222" s="8">
        <f t="shared" si="416"/>
        <v>42806.666666666664</v>
      </c>
      <c r="U3222" s="7">
        <f t="shared" si="420"/>
        <v>34.041620370371675</v>
      </c>
    </row>
    <row r="3223" spans="1:21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415"/>
        <v>103.425</v>
      </c>
      <c r="P3223" s="7">
        <f t="shared" si="421"/>
        <v>36.610619469026545</v>
      </c>
      <c r="Q3223" s="9" t="str">
        <f t="shared" si="417"/>
        <v>theater</v>
      </c>
      <c r="R3223" s="10" t="str">
        <f t="shared" si="418"/>
        <v>plays</v>
      </c>
      <c r="S3223" s="8">
        <f t="shared" si="419"/>
        <v>42155.488460648143</v>
      </c>
      <c r="T3223" s="8">
        <f t="shared" si="416"/>
        <v>42190.488460648143</v>
      </c>
      <c r="U3223" s="7">
        <f t="shared" si="420"/>
        <v>35</v>
      </c>
    </row>
    <row r="3224" spans="1:21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415"/>
        <v>124.8</v>
      </c>
      <c r="P3224" s="7">
        <f t="shared" si="421"/>
        <v>37.142857142857146</v>
      </c>
      <c r="Q3224" s="9" t="str">
        <f t="shared" si="417"/>
        <v>theater</v>
      </c>
      <c r="R3224" s="10" t="str">
        <f t="shared" si="418"/>
        <v>plays</v>
      </c>
      <c r="S3224" s="8">
        <f t="shared" si="419"/>
        <v>42270.373807870368</v>
      </c>
      <c r="T3224" s="8">
        <f t="shared" si="416"/>
        <v>42301.686805555553</v>
      </c>
      <c r="U3224" s="7">
        <f t="shared" si="420"/>
        <v>31.31299768518511</v>
      </c>
    </row>
    <row r="3225" spans="1:21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415"/>
        <v>109.51612903225806</v>
      </c>
      <c r="P3225" s="7">
        <f t="shared" si="421"/>
        <v>45.878378378378379</v>
      </c>
      <c r="Q3225" s="9" t="str">
        <f t="shared" si="417"/>
        <v>theater</v>
      </c>
      <c r="R3225" s="10" t="str">
        <f t="shared" si="418"/>
        <v>plays</v>
      </c>
      <c r="S3225" s="8">
        <f t="shared" si="419"/>
        <v>42206.627037037033</v>
      </c>
      <c r="T3225" s="8">
        <f t="shared" si="416"/>
        <v>42236.627037037033</v>
      </c>
      <c r="U3225" s="7">
        <f t="shared" si="420"/>
        <v>30</v>
      </c>
    </row>
    <row r="3226" spans="1:21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415"/>
        <v>102.03333333333333</v>
      </c>
      <c r="P3226" s="7">
        <f t="shared" si="421"/>
        <v>141.71296296296296</v>
      </c>
      <c r="Q3226" s="9" t="str">
        <f t="shared" si="417"/>
        <v>theater</v>
      </c>
      <c r="R3226" s="10" t="str">
        <f t="shared" si="418"/>
        <v>plays</v>
      </c>
      <c r="S3226" s="8">
        <f t="shared" si="419"/>
        <v>42697.642511574071</v>
      </c>
      <c r="T3226" s="8">
        <f t="shared" si="416"/>
        <v>42744.999999999993</v>
      </c>
      <c r="U3226" s="7">
        <f t="shared" si="420"/>
        <v>47.357488425921474</v>
      </c>
    </row>
    <row r="3227" spans="1:21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415"/>
        <v>102.35</v>
      </c>
      <c r="P3227" s="7">
        <f t="shared" si="421"/>
        <v>52.487179487179489</v>
      </c>
      <c r="Q3227" s="9" t="str">
        <f t="shared" si="417"/>
        <v>theater</v>
      </c>
      <c r="R3227" s="10" t="str">
        <f t="shared" si="418"/>
        <v>plays</v>
      </c>
      <c r="S3227" s="8">
        <f t="shared" si="419"/>
        <v>42503.351134259261</v>
      </c>
      <c r="T3227" s="8">
        <f t="shared" si="416"/>
        <v>42524.666666666664</v>
      </c>
      <c r="U3227" s="7">
        <f t="shared" si="420"/>
        <v>21.315532407403225</v>
      </c>
    </row>
    <row r="3228" spans="1:21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415"/>
        <v>104.16666666666667</v>
      </c>
      <c r="P3228" s="7">
        <f t="shared" si="421"/>
        <v>59.523809523809526</v>
      </c>
      <c r="Q3228" s="9" t="str">
        <f t="shared" si="417"/>
        <v>theater</v>
      </c>
      <c r="R3228" s="10" t="str">
        <f t="shared" si="418"/>
        <v>plays</v>
      </c>
      <c r="S3228" s="8">
        <f t="shared" si="419"/>
        <v>42277.375138888885</v>
      </c>
      <c r="T3228" s="8">
        <f t="shared" si="416"/>
        <v>42307.375138888885</v>
      </c>
      <c r="U3228" s="7">
        <f t="shared" si="420"/>
        <v>30</v>
      </c>
    </row>
    <row r="3229" spans="1:21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415"/>
        <v>125</v>
      </c>
      <c r="P3229" s="7">
        <f t="shared" si="421"/>
        <v>50</v>
      </c>
      <c r="Q3229" s="9" t="str">
        <f t="shared" si="417"/>
        <v>theater</v>
      </c>
      <c r="R3229" s="10" t="str">
        <f t="shared" si="418"/>
        <v>plays</v>
      </c>
      <c r="S3229" s="8">
        <f t="shared" si="419"/>
        <v>42722.674027777779</v>
      </c>
      <c r="T3229" s="8">
        <f t="shared" si="416"/>
        <v>42752.674027777779</v>
      </c>
      <c r="U3229" s="7">
        <f t="shared" si="420"/>
        <v>30</v>
      </c>
    </row>
    <row r="3230" spans="1:21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415"/>
        <v>102.34285714285714</v>
      </c>
      <c r="P3230" s="7">
        <f t="shared" si="421"/>
        <v>193.62162162162161</v>
      </c>
      <c r="Q3230" s="9" t="str">
        <f t="shared" si="417"/>
        <v>theater</v>
      </c>
      <c r="R3230" s="10" t="str">
        <f t="shared" si="418"/>
        <v>plays</v>
      </c>
      <c r="S3230" s="8">
        <f t="shared" si="419"/>
        <v>42323.500972222224</v>
      </c>
      <c r="T3230" s="8">
        <f t="shared" si="416"/>
        <v>42354.999305555553</v>
      </c>
      <c r="U3230" s="7">
        <f t="shared" si="420"/>
        <v>31.498333333329356</v>
      </c>
    </row>
    <row r="3231" spans="1:21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415"/>
        <v>107.86499999999999</v>
      </c>
      <c r="P3231" s="7">
        <f t="shared" si="421"/>
        <v>106.79702970297029</v>
      </c>
      <c r="Q3231" s="9" t="str">
        <f t="shared" si="417"/>
        <v>theater</v>
      </c>
      <c r="R3231" s="10" t="str">
        <f t="shared" si="418"/>
        <v>plays</v>
      </c>
      <c r="S3231" s="8">
        <f t="shared" si="419"/>
        <v>41933.083310185182</v>
      </c>
      <c r="T3231" s="8">
        <f t="shared" si="416"/>
        <v>41963.124976851854</v>
      </c>
      <c r="U3231" s="7">
        <f t="shared" si="420"/>
        <v>30.041666666671517</v>
      </c>
    </row>
    <row r="3232" spans="1:21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415"/>
        <v>109.88461538461539</v>
      </c>
      <c r="P3232" s="7">
        <f t="shared" si="421"/>
        <v>77.21621621621621</v>
      </c>
      <c r="Q3232" s="9" t="str">
        <f t="shared" si="417"/>
        <v>theater</v>
      </c>
      <c r="R3232" s="10" t="str">
        <f t="shared" si="418"/>
        <v>plays</v>
      </c>
      <c r="S3232" s="8">
        <f t="shared" si="419"/>
        <v>41897.959791666661</v>
      </c>
      <c r="T3232" s="8">
        <f t="shared" si="416"/>
        <v>41912.957638888889</v>
      </c>
      <c r="U3232" s="7">
        <f t="shared" si="420"/>
        <v>14.997847222228302</v>
      </c>
    </row>
    <row r="3233" spans="1:21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415"/>
        <v>161</v>
      </c>
      <c r="P3233" s="7">
        <f t="shared" si="421"/>
        <v>57.5</v>
      </c>
      <c r="Q3233" s="9" t="str">
        <f t="shared" si="417"/>
        <v>theater</v>
      </c>
      <c r="R3233" s="10" t="str">
        <f t="shared" si="418"/>
        <v>plays</v>
      </c>
      <c r="S3233" s="8">
        <f t="shared" si="419"/>
        <v>42446.735497685186</v>
      </c>
      <c r="T3233" s="8">
        <f t="shared" si="416"/>
        <v>42476.735497685186</v>
      </c>
      <c r="U3233" s="7">
        <f t="shared" si="420"/>
        <v>30</v>
      </c>
    </row>
    <row r="3234" spans="1:21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415"/>
        <v>131.19999999999999</v>
      </c>
      <c r="P3234" s="7">
        <f t="shared" si="421"/>
        <v>50.46153846153846</v>
      </c>
      <c r="Q3234" s="9" t="str">
        <f t="shared" si="417"/>
        <v>theater</v>
      </c>
      <c r="R3234" s="10" t="str">
        <f t="shared" si="418"/>
        <v>plays</v>
      </c>
      <c r="S3234" s="8">
        <f t="shared" si="419"/>
        <v>42463.605520833335</v>
      </c>
      <c r="T3234" s="8">
        <f t="shared" si="416"/>
        <v>42493.957638888889</v>
      </c>
      <c r="U3234" s="7">
        <f t="shared" si="420"/>
        <v>30.352118055554456</v>
      </c>
    </row>
    <row r="3235" spans="1:21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415"/>
        <v>118.8</v>
      </c>
      <c r="P3235" s="7">
        <f t="shared" si="421"/>
        <v>97.377049180327873</v>
      </c>
      <c r="Q3235" s="9" t="str">
        <f t="shared" si="417"/>
        <v>theater</v>
      </c>
      <c r="R3235" s="10" t="str">
        <f t="shared" si="418"/>
        <v>plays</v>
      </c>
      <c r="S3235" s="8">
        <f t="shared" si="419"/>
        <v>42766.596701388888</v>
      </c>
      <c r="T3235" s="8">
        <f t="shared" si="416"/>
        <v>42796.596701388888</v>
      </c>
      <c r="U3235" s="7">
        <f t="shared" si="420"/>
        <v>30</v>
      </c>
    </row>
    <row r="3236" spans="1:21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415"/>
        <v>100.39275000000001</v>
      </c>
      <c r="P3236" s="7">
        <f t="shared" si="421"/>
        <v>34.91921739130435</v>
      </c>
      <c r="Q3236" s="9" t="str">
        <f t="shared" si="417"/>
        <v>theater</v>
      </c>
      <c r="R3236" s="10" t="str">
        <f t="shared" si="418"/>
        <v>plays</v>
      </c>
      <c r="S3236" s="8">
        <f t="shared" si="419"/>
        <v>42734.581111111103</v>
      </c>
      <c r="T3236" s="8">
        <f t="shared" si="416"/>
        <v>42767.771527777775</v>
      </c>
      <c r="U3236" s="7">
        <f t="shared" si="420"/>
        <v>33.190416666671808</v>
      </c>
    </row>
    <row r="3237" spans="1:21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415"/>
        <v>103.20666666666666</v>
      </c>
      <c r="P3237" s="7">
        <f t="shared" si="421"/>
        <v>85.530386740331494</v>
      </c>
      <c r="Q3237" s="9" t="str">
        <f t="shared" si="417"/>
        <v>theater</v>
      </c>
      <c r="R3237" s="10" t="str">
        <f t="shared" si="418"/>
        <v>plays</v>
      </c>
      <c r="S3237" s="8">
        <f t="shared" si="419"/>
        <v>42522.139479166661</v>
      </c>
      <c r="T3237" s="8">
        <f t="shared" si="416"/>
        <v>42552.139479166661</v>
      </c>
      <c r="U3237" s="7">
        <f t="shared" si="420"/>
        <v>30</v>
      </c>
    </row>
    <row r="3238" spans="1:21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415"/>
        <v>100.6</v>
      </c>
      <c r="P3238" s="7">
        <f t="shared" si="421"/>
        <v>182.90909090909091</v>
      </c>
      <c r="Q3238" s="9" t="str">
        <f t="shared" si="417"/>
        <v>theater</v>
      </c>
      <c r="R3238" s="10" t="str">
        <f t="shared" si="418"/>
        <v>plays</v>
      </c>
      <c r="S3238" s="8">
        <f t="shared" si="419"/>
        <v>42702.708715277775</v>
      </c>
      <c r="T3238" s="8">
        <f t="shared" si="416"/>
        <v>42732.708715277775</v>
      </c>
      <c r="U3238" s="7">
        <f t="shared" si="420"/>
        <v>30</v>
      </c>
    </row>
    <row r="3239" spans="1:21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415"/>
        <v>100.78754285714285</v>
      </c>
      <c r="P3239" s="7">
        <f t="shared" si="421"/>
        <v>131.13620817843866</v>
      </c>
      <c r="Q3239" s="9" t="str">
        <f t="shared" si="417"/>
        <v>theater</v>
      </c>
      <c r="R3239" s="10" t="str">
        <f t="shared" si="418"/>
        <v>plays</v>
      </c>
      <c r="S3239" s="8">
        <f t="shared" si="419"/>
        <v>42252.266018518516</v>
      </c>
      <c r="T3239" s="8">
        <f t="shared" si="416"/>
        <v>42275.957638888889</v>
      </c>
      <c r="U3239" s="7">
        <f t="shared" si="420"/>
        <v>23.69162037037313</v>
      </c>
    </row>
    <row r="3240" spans="1:21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415"/>
        <v>112.32142857142857</v>
      </c>
      <c r="P3240" s="7">
        <f t="shared" si="421"/>
        <v>39.810126582278478</v>
      </c>
      <c r="Q3240" s="9" t="str">
        <f t="shared" si="417"/>
        <v>theater</v>
      </c>
      <c r="R3240" s="10" t="str">
        <f t="shared" si="418"/>
        <v>plays</v>
      </c>
      <c r="S3240" s="8">
        <f t="shared" si="419"/>
        <v>42156.302060185182</v>
      </c>
      <c r="T3240" s="8">
        <f t="shared" si="416"/>
        <v>42186.302060185182</v>
      </c>
      <c r="U3240" s="7">
        <f t="shared" si="420"/>
        <v>30</v>
      </c>
    </row>
    <row r="3241" spans="1:21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415"/>
        <v>105.91914022517912</v>
      </c>
      <c r="P3241" s="7">
        <f t="shared" si="421"/>
        <v>59.701730769230764</v>
      </c>
      <c r="Q3241" s="9" t="str">
        <f t="shared" si="417"/>
        <v>theater</v>
      </c>
      <c r="R3241" s="10" t="str">
        <f t="shared" si="418"/>
        <v>plays</v>
      </c>
      <c r="S3241" s="8">
        <f t="shared" si="419"/>
        <v>42277.880706018514</v>
      </c>
      <c r="T3241" s="8">
        <f t="shared" si="416"/>
        <v>42302.790972222218</v>
      </c>
      <c r="U3241" s="7">
        <f t="shared" si="420"/>
        <v>24.910266203703941</v>
      </c>
    </row>
    <row r="3242" spans="1:21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415"/>
        <v>100.56666666666666</v>
      </c>
      <c r="P3242" s="7">
        <f t="shared" si="421"/>
        <v>88.735294117647058</v>
      </c>
      <c r="Q3242" s="9" t="str">
        <f t="shared" si="417"/>
        <v>theater</v>
      </c>
      <c r="R3242" s="10" t="str">
        <f t="shared" si="418"/>
        <v>plays</v>
      </c>
      <c r="S3242" s="8">
        <f t="shared" si="419"/>
        <v>42754.485509259255</v>
      </c>
      <c r="T3242" s="8">
        <f t="shared" si="416"/>
        <v>42782.749999999993</v>
      </c>
      <c r="U3242" s="7">
        <f t="shared" si="420"/>
        <v>28.264490740737529</v>
      </c>
    </row>
    <row r="3243" spans="1:21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415"/>
        <v>115.30588235294118</v>
      </c>
      <c r="P3243" s="7">
        <f t="shared" si="421"/>
        <v>58.688622754491021</v>
      </c>
      <c r="Q3243" s="9" t="str">
        <f t="shared" si="417"/>
        <v>theater</v>
      </c>
      <c r="R3243" s="10" t="str">
        <f t="shared" si="418"/>
        <v>plays</v>
      </c>
      <c r="S3243" s="8">
        <f t="shared" si="419"/>
        <v>41893.116550925923</v>
      </c>
      <c r="T3243" s="8">
        <f t="shared" si="416"/>
        <v>41926.082638888889</v>
      </c>
      <c r="U3243" s="7">
        <f t="shared" si="420"/>
        <v>32.966087962966412</v>
      </c>
    </row>
    <row r="3244" spans="1:21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415"/>
        <v>127.30419999999999</v>
      </c>
      <c r="P3244" s="7">
        <f t="shared" si="421"/>
        <v>69.56513661202186</v>
      </c>
      <c r="Q3244" s="9" t="str">
        <f t="shared" si="417"/>
        <v>theater</v>
      </c>
      <c r="R3244" s="10" t="str">
        <f t="shared" si="418"/>
        <v>plays</v>
      </c>
      <c r="S3244" s="8">
        <f t="shared" si="419"/>
        <v>41871.547361111108</v>
      </c>
      <c r="T3244" s="8">
        <f t="shared" si="416"/>
        <v>41901.547361111108</v>
      </c>
      <c r="U3244" s="7">
        <f t="shared" si="420"/>
        <v>30</v>
      </c>
    </row>
    <row r="3245" spans="1:21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415"/>
        <v>102.83750000000001</v>
      </c>
      <c r="P3245" s="7">
        <f t="shared" si="421"/>
        <v>115.87323943661971</v>
      </c>
      <c r="Q3245" s="9" t="str">
        <f t="shared" si="417"/>
        <v>theater</v>
      </c>
      <c r="R3245" s="10" t="str">
        <f t="shared" si="418"/>
        <v>plays</v>
      </c>
      <c r="S3245" s="8">
        <f t="shared" si="419"/>
        <v>42261.888449074067</v>
      </c>
      <c r="T3245" s="8">
        <f t="shared" si="416"/>
        <v>42285.791666666664</v>
      </c>
      <c r="U3245" s="7">
        <f t="shared" si="420"/>
        <v>23.903217592596775</v>
      </c>
    </row>
    <row r="3246" spans="1:21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415"/>
        <v>102.9375</v>
      </c>
      <c r="P3246" s="7">
        <f t="shared" si="421"/>
        <v>23.869565217391305</v>
      </c>
      <c r="Q3246" s="9" t="str">
        <f t="shared" si="417"/>
        <v>theater</v>
      </c>
      <c r="R3246" s="10" t="str">
        <f t="shared" si="418"/>
        <v>plays</v>
      </c>
      <c r="S3246" s="8">
        <f t="shared" si="419"/>
        <v>42675.485902777778</v>
      </c>
      <c r="T3246" s="8">
        <f t="shared" si="416"/>
        <v>42705.527569444443</v>
      </c>
      <c r="U3246" s="7">
        <f t="shared" si="420"/>
        <v>30.041666666664241</v>
      </c>
    </row>
    <row r="3247" spans="1:21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415"/>
        <v>104.3047619047619</v>
      </c>
      <c r="P3247" s="7">
        <f t="shared" si="421"/>
        <v>81.125925925925927</v>
      </c>
      <c r="Q3247" s="9" t="str">
        <f t="shared" si="417"/>
        <v>theater</v>
      </c>
      <c r="R3247" s="10" t="str">
        <f t="shared" si="418"/>
        <v>plays</v>
      </c>
      <c r="S3247" s="8">
        <f t="shared" si="419"/>
        <v>42135.391874999994</v>
      </c>
      <c r="T3247" s="8">
        <f t="shared" si="416"/>
        <v>42166.874999999993</v>
      </c>
      <c r="U3247" s="7">
        <f t="shared" si="420"/>
        <v>31.483124999998836</v>
      </c>
    </row>
    <row r="3248" spans="1:21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415"/>
        <v>111.22</v>
      </c>
      <c r="P3248" s="7">
        <f t="shared" si="421"/>
        <v>57.626943005181346</v>
      </c>
      <c r="Q3248" s="9" t="str">
        <f t="shared" si="417"/>
        <v>theater</v>
      </c>
      <c r="R3248" s="10" t="str">
        <f t="shared" si="418"/>
        <v>plays</v>
      </c>
      <c r="S3248" s="8">
        <f t="shared" si="419"/>
        <v>42230.263888888883</v>
      </c>
      <c r="T3248" s="8">
        <f t="shared" si="416"/>
        <v>42258.957638888889</v>
      </c>
      <c r="U3248" s="7">
        <f t="shared" si="420"/>
        <v>28.693750000005821</v>
      </c>
    </row>
    <row r="3249" spans="1:21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415"/>
        <v>105.86</v>
      </c>
      <c r="P3249" s="7">
        <f t="shared" si="421"/>
        <v>46.429824561403507</v>
      </c>
      <c r="Q3249" s="9" t="str">
        <f t="shared" si="417"/>
        <v>theater</v>
      </c>
      <c r="R3249" s="10" t="str">
        <f t="shared" si="418"/>
        <v>plays</v>
      </c>
      <c r="S3249" s="8">
        <f t="shared" si="419"/>
        <v>42167.22583333333</v>
      </c>
      <c r="T3249" s="8">
        <f t="shared" si="416"/>
        <v>42197.22583333333</v>
      </c>
      <c r="U3249" s="7">
        <f t="shared" si="420"/>
        <v>30</v>
      </c>
    </row>
    <row r="3250" spans="1:21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415"/>
        <v>100.79166666666667</v>
      </c>
      <c r="P3250" s="7">
        <f t="shared" si="421"/>
        <v>60.475000000000001</v>
      </c>
      <c r="Q3250" s="9" t="str">
        <f t="shared" si="417"/>
        <v>theater</v>
      </c>
      <c r="R3250" s="10" t="str">
        <f t="shared" si="418"/>
        <v>plays</v>
      </c>
      <c r="S3250" s="8">
        <f t="shared" si="419"/>
        <v>42068.68005787037</v>
      </c>
      <c r="T3250" s="8">
        <f t="shared" si="416"/>
        <v>42098.638391203705</v>
      </c>
      <c r="U3250" s="7">
        <f t="shared" si="420"/>
        <v>29.958333333335759</v>
      </c>
    </row>
    <row r="3251" spans="1:21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415"/>
        <v>104.92727272727272</v>
      </c>
      <c r="P3251" s="7">
        <f t="shared" si="421"/>
        <v>65.579545454545453</v>
      </c>
      <c r="Q3251" s="9" t="str">
        <f t="shared" si="417"/>
        <v>theater</v>
      </c>
      <c r="R3251" s="10" t="str">
        <f t="shared" si="418"/>
        <v>plays</v>
      </c>
      <c r="S3251" s="8">
        <f t="shared" si="419"/>
        <v>42145.538356481477</v>
      </c>
      <c r="T3251" s="8">
        <f t="shared" si="416"/>
        <v>42175.538356481477</v>
      </c>
      <c r="U3251" s="7">
        <f t="shared" si="420"/>
        <v>30</v>
      </c>
    </row>
    <row r="3252" spans="1:21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415"/>
        <v>101.55200000000001</v>
      </c>
      <c r="P3252" s="7">
        <f t="shared" si="421"/>
        <v>119.1924882629108</v>
      </c>
      <c r="Q3252" s="9" t="str">
        <f t="shared" si="417"/>
        <v>theater</v>
      </c>
      <c r="R3252" s="10" t="str">
        <f t="shared" si="418"/>
        <v>plays</v>
      </c>
      <c r="S3252" s="8">
        <f t="shared" si="419"/>
        <v>41918.533842592587</v>
      </c>
      <c r="T3252" s="8">
        <f t="shared" si="416"/>
        <v>41948.575509259259</v>
      </c>
      <c r="U3252" s="7">
        <f t="shared" si="420"/>
        <v>30.041666666671517</v>
      </c>
    </row>
    <row r="3253" spans="1:21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415"/>
        <v>110.73333333333333</v>
      </c>
      <c r="P3253" s="7">
        <f t="shared" si="421"/>
        <v>83.05</v>
      </c>
      <c r="Q3253" s="9" t="str">
        <f t="shared" si="417"/>
        <v>theater</v>
      </c>
      <c r="R3253" s="10" t="str">
        <f t="shared" si="418"/>
        <v>plays</v>
      </c>
      <c r="S3253" s="8">
        <f t="shared" si="419"/>
        <v>42146.52275462963</v>
      </c>
      <c r="T3253" s="8">
        <f t="shared" si="416"/>
        <v>42176.52275462963</v>
      </c>
      <c r="U3253" s="7">
        <f t="shared" si="420"/>
        <v>30</v>
      </c>
    </row>
    <row r="3254" spans="1:21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415"/>
        <v>127.82222222222222</v>
      </c>
      <c r="P3254" s="7">
        <f t="shared" si="421"/>
        <v>57.52</v>
      </c>
      <c r="Q3254" s="9" t="str">
        <f t="shared" si="417"/>
        <v>theater</v>
      </c>
      <c r="R3254" s="10" t="str">
        <f t="shared" si="418"/>
        <v>plays</v>
      </c>
      <c r="S3254" s="8">
        <f t="shared" si="419"/>
        <v>42590.264351851853</v>
      </c>
      <c r="T3254" s="8">
        <f t="shared" si="416"/>
        <v>42620.264351851853</v>
      </c>
      <c r="U3254" s="7">
        <f t="shared" si="420"/>
        <v>30</v>
      </c>
    </row>
    <row r="3255" spans="1:21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415"/>
        <v>101.825</v>
      </c>
      <c r="P3255" s="7">
        <f t="shared" si="421"/>
        <v>177.08695652173913</v>
      </c>
      <c r="Q3255" s="9" t="str">
        <f t="shared" si="417"/>
        <v>theater</v>
      </c>
      <c r="R3255" s="10" t="str">
        <f t="shared" si="418"/>
        <v>plays</v>
      </c>
      <c r="S3255" s="8">
        <f t="shared" si="419"/>
        <v>42602.368379629632</v>
      </c>
      <c r="T3255" s="8">
        <f t="shared" si="416"/>
        <v>42620.947916666664</v>
      </c>
      <c r="U3255" s="7">
        <f t="shared" si="420"/>
        <v>18.579537037032424</v>
      </c>
    </row>
    <row r="3256" spans="1:21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415"/>
        <v>101.25769230769231</v>
      </c>
      <c r="P3256" s="7">
        <f t="shared" si="421"/>
        <v>70.771505376344081</v>
      </c>
      <c r="Q3256" s="9" t="str">
        <f t="shared" si="417"/>
        <v>theater</v>
      </c>
      <c r="R3256" s="10" t="str">
        <f t="shared" si="418"/>
        <v>plays</v>
      </c>
      <c r="S3256" s="8">
        <f t="shared" si="419"/>
        <v>42058.877418981479</v>
      </c>
      <c r="T3256" s="8">
        <f t="shared" si="416"/>
        <v>42088.835752314808</v>
      </c>
      <c r="U3256" s="7">
        <f t="shared" si="420"/>
        <v>29.958333333328483</v>
      </c>
    </row>
    <row r="3257" spans="1:21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415"/>
        <v>175</v>
      </c>
      <c r="P3257" s="7">
        <f t="shared" si="421"/>
        <v>29.166666666666668</v>
      </c>
      <c r="Q3257" s="9" t="str">
        <f t="shared" si="417"/>
        <v>theater</v>
      </c>
      <c r="R3257" s="10" t="str">
        <f t="shared" si="418"/>
        <v>plays</v>
      </c>
      <c r="S3257" s="8">
        <f t="shared" si="419"/>
        <v>41889.559895833328</v>
      </c>
      <c r="T3257" s="8">
        <f t="shared" si="416"/>
        <v>41919.559895833328</v>
      </c>
      <c r="U3257" s="7">
        <f t="shared" si="420"/>
        <v>30</v>
      </c>
    </row>
    <row r="3258" spans="1:21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415"/>
        <v>128.06</v>
      </c>
      <c r="P3258" s="7">
        <f t="shared" si="421"/>
        <v>72.76136363636364</v>
      </c>
      <c r="Q3258" s="9" t="str">
        <f t="shared" si="417"/>
        <v>theater</v>
      </c>
      <c r="R3258" s="10" t="str">
        <f t="shared" si="418"/>
        <v>plays</v>
      </c>
      <c r="S3258" s="8">
        <f t="shared" si="419"/>
        <v>42144.365474537037</v>
      </c>
      <c r="T3258" s="8">
        <f t="shared" si="416"/>
        <v>42165.957638888889</v>
      </c>
      <c r="U3258" s="7">
        <f t="shared" si="420"/>
        <v>21.592164351852261</v>
      </c>
    </row>
    <row r="3259" spans="1:21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415"/>
        <v>106.29949999999998</v>
      </c>
      <c r="P3259" s="7">
        <f t="shared" si="421"/>
        <v>51.853414634146333</v>
      </c>
      <c r="Q3259" s="9" t="str">
        <f t="shared" si="417"/>
        <v>theater</v>
      </c>
      <c r="R3259" s="10" t="str">
        <f t="shared" si="418"/>
        <v>plays</v>
      </c>
      <c r="S3259" s="8">
        <f t="shared" si="419"/>
        <v>42758.351296296292</v>
      </c>
      <c r="T3259" s="8">
        <f t="shared" si="416"/>
        <v>42788.351296296292</v>
      </c>
      <c r="U3259" s="7">
        <f t="shared" si="420"/>
        <v>30</v>
      </c>
    </row>
    <row r="3260" spans="1:21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415"/>
        <v>105.21428571428571</v>
      </c>
      <c r="P3260" s="7">
        <f t="shared" si="421"/>
        <v>98.2</v>
      </c>
      <c r="Q3260" s="9" t="str">
        <f t="shared" si="417"/>
        <v>theater</v>
      </c>
      <c r="R3260" s="10" t="str">
        <f t="shared" si="418"/>
        <v>plays</v>
      </c>
      <c r="S3260" s="8">
        <f t="shared" si="419"/>
        <v>41982.678946759253</v>
      </c>
      <c r="T3260" s="8">
        <f t="shared" si="416"/>
        <v>42012.678946759253</v>
      </c>
      <c r="U3260" s="7">
        <f t="shared" si="420"/>
        <v>30</v>
      </c>
    </row>
    <row r="3261" spans="1:21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415"/>
        <v>106.16782608695652</v>
      </c>
      <c r="P3261" s="7">
        <f t="shared" si="421"/>
        <v>251.7381443298969</v>
      </c>
      <c r="Q3261" s="9" t="str">
        <f t="shared" si="417"/>
        <v>theater</v>
      </c>
      <c r="R3261" s="10" t="str">
        <f t="shared" si="418"/>
        <v>plays</v>
      </c>
      <c r="S3261" s="8">
        <f t="shared" si="419"/>
        <v>42614.552604166667</v>
      </c>
      <c r="T3261" s="8">
        <f t="shared" si="416"/>
        <v>42643.957638888889</v>
      </c>
      <c r="U3261" s="7">
        <f t="shared" si="420"/>
        <v>29.405034722221899</v>
      </c>
    </row>
    <row r="3262" spans="1:21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415"/>
        <v>109.24</v>
      </c>
      <c r="P3262" s="7">
        <f t="shared" si="421"/>
        <v>74.821917808219183</v>
      </c>
      <c r="Q3262" s="9" t="str">
        <f t="shared" si="417"/>
        <v>theater</v>
      </c>
      <c r="R3262" s="10" t="str">
        <f t="shared" si="418"/>
        <v>plays</v>
      </c>
      <c r="S3262" s="8">
        <f t="shared" si="419"/>
        <v>42303.464328703696</v>
      </c>
      <c r="T3262" s="8">
        <f t="shared" si="416"/>
        <v>42338.505995370368</v>
      </c>
      <c r="U3262" s="7">
        <f t="shared" si="420"/>
        <v>35.041666666671517</v>
      </c>
    </row>
    <row r="3263" spans="1:21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415"/>
        <v>100.45454545454545</v>
      </c>
      <c r="P3263" s="7">
        <f t="shared" si="421"/>
        <v>67.65306122448979</v>
      </c>
      <c r="Q3263" s="9" t="str">
        <f t="shared" si="417"/>
        <v>theater</v>
      </c>
      <c r="R3263" s="10" t="str">
        <f t="shared" si="418"/>
        <v>plays</v>
      </c>
      <c r="S3263" s="8">
        <f t="shared" si="419"/>
        <v>42171.517083333332</v>
      </c>
      <c r="T3263" s="8">
        <f t="shared" si="416"/>
        <v>42201.517083333332</v>
      </c>
      <c r="U3263" s="7">
        <f t="shared" si="420"/>
        <v>30</v>
      </c>
    </row>
    <row r="3264" spans="1:21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415"/>
        <v>103.04098360655738</v>
      </c>
      <c r="P3264" s="7">
        <f t="shared" si="421"/>
        <v>93.81343283582089</v>
      </c>
      <c r="Q3264" s="9" t="str">
        <f t="shared" si="417"/>
        <v>theater</v>
      </c>
      <c r="R3264" s="10" t="str">
        <f t="shared" si="418"/>
        <v>plays</v>
      </c>
      <c r="S3264" s="8">
        <f t="shared" si="419"/>
        <v>41964.107199074067</v>
      </c>
      <c r="T3264" s="8">
        <f t="shared" si="416"/>
        <v>41994.958333333336</v>
      </c>
      <c r="U3264" s="7">
        <f t="shared" si="420"/>
        <v>30.851134259268292</v>
      </c>
    </row>
    <row r="3265" spans="1:21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415"/>
        <v>112.1664</v>
      </c>
      <c r="P3265" s="7">
        <f t="shared" si="421"/>
        <v>41.237647058823526</v>
      </c>
      <c r="Q3265" s="9" t="str">
        <f t="shared" si="417"/>
        <v>theater</v>
      </c>
      <c r="R3265" s="10" t="str">
        <f t="shared" si="418"/>
        <v>plays</v>
      </c>
      <c r="S3265" s="8">
        <f t="shared" si="419"/>
        <v>42284.30773148148</v>
      </c>
      <c r="T3265" s="8">
        <f t="shared" si="416"/>
        <v>42307.666666666664</v>
      </c>
      <c r="U3265" s="7">
        <f t="shared" si="420"/>
        <v>23.358935185184237</v>
      </c>
    </row>
    <row r="3266" spans="1:21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422">E3266*100/D3266</f>
        <v>103</v>
      </c>
      <c r="P3266" s="7">
        <f t="shared" si="421"/>
        <v>52.551020408163268</v>
      </c>
      <c r="Q3266" s="9" t="str">
        <f t="shared" si="417"/>
        <v>theater</v>
      </c>
      <c r="R3266" s="10" t="str">
        <f t="shared" si="418"/>
        <v>plays</v>
      </c>
      <c r="S3266" s="8">
        <f t="shared" si="419"/>
        <v>42016.591874999998</v>
      </c>
      <c r="T3266" s="8">
        <f t="shared" ref="T3266:T3329" si="423">(I3266/86400)+25569+(-5/24)</f>
        <v>42032.708333333336</v>
      </c>
      <c r="U3266" s="7">
        <f t="shared" si="420"/>
        <v>16.116458333337505</v>
      </c>
    </row>
    <row r="3267" spans="1:21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422"/>
        <v>164</v>
      </c>
      <c r="P3267" s="7">
        <f t="shared" si="421"/>
        <v>70.285714285714292</v>
      </c>
      <c r="Q3267" s="9" t="str">
        <f t="shared" ref="Q3267:Q3330" si="424">LEFT(N3267, SEARCH("/",N3267,1)-1)</f>
        <v>theater</v>
      </c>
      <c r="R3267" s="10" t="str">
        <f t="shared" ref="R3267:R3330" si="425">RIGHT(N3267,LEN(N3267)-FIND("/",N3267))</f>
        <v>plays</v>
      </c>
      <c r="S3267" s="8">
        <f t="shared" ref="S3267:S3330" si="426">(J3267/86400)+25569+(-5/24)</f>
        <v>42311.503645833327</v>
      </c>
      <c r="T3267" s="8">
        <f t="shared" si="423"/>
        <v>42341.499999999993</v>
      </c>
      <c r="U3267" s="7">
        <f t="shared" ref="U3267:U3330" si="427">T3267-S3267</f>
        <v>29.996354166665697</v>
      </c>
    </row>
    <row r="3268" spans="1:21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422"/>
        <v>131.28333333333333</v>
      </c>
      <c r="P3268" s="7">
        <f t="shared" si="421"/>
        <v>48.325153374233132</v>
      </c>
      <c r="Q3268" s="9" t="str">
        <f t="shared" si="424"/>
        <v>theater</v>
      </c>
      <c r="R3268" s="10" t="str">
        <f t="shared" si="425"/>
        <v>plays</v>
      </c>
      <c r="S3268" s="8">
        <f t="shared" si="426"/>
        <v>42136.327800925923</v>
      </c>
      <c r="T3268" s="8">
        <f t="shared" si="423"/>
        <v>42167.666666666664</v>
      </c>
      <c r="U3268" s="7">
        <f t="shared" si="427"/>
        <v>31.338865740741312</v>
      </c>
    </row>
    <row r="3269" spans="1:21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422"/>
        <v>102.1</v>
      </c>
      <c r="P3269" s="7">
        <f t="shared" si="421"/>
        <v>53.177083333333336</v>
      </c>
      <c r="Q3269" s="9" t="str">
        <f t="shared" si="424"/>
        <v>theater</v>
      </c>
      <c r="R3269" s="10" t="str">
        <f t="shared" si="425"/>
        <v>plays</v>
      </c>
      <c r="S3269" s="8">
        <f t="shared" si="426"/>
        <v>42172.549305555549</v>
      </c>
      <c r="T3269" s="8">
        <f t="shared" si="423"/>
        <v>42202.549305555549</v>
      </c>
      <c r="U3269" s="7">
        <f t="shared" si="427"/>
        <v>30</v>
      </c>
    </row>
    <row r="3270" spans="1:21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422"/>
        <v>128</v>
      </c>
      <c r="P3270" s="7">
        <f t="shared" si="421"/>
        <v>60.952380952380949</v>
      </c>
      <c r="Q3270" s="9" t="str">
        <f t="shared" si="424"/>
        <v>theater</v>
      </c>
      <c r="R3270" s="10" t="str">
        <f t="shared" si="425"/>
        <v>plays</v>
      </c>
      <c r="S3270" s="8">
        <f t="shared" si="426"/>
        <v>42590.695925925924</v>
      </c>
      <c r="T3270" s="8">
        <f t="shared" si="423"/>
        <v>42606.695925925924</v>
      </c>
      <c r="U3270" s="7">
        <f t="shared" si="427"/>
        <v>16</v>
      </c>
    </row>
    <row r="3271" spans="1:21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422"/>
        <v>101.5</v>
      </c>
      <c r="P3271" s="7">
        <f t="shared" si="421"/>
        <v>116</v>
      </c>
      <c r="Q3271" s="9" t="str">
        <f t="shared" si="424"/>
        <v>theater</v>
      </c>
      <c r="R3271" s="10" t="str">
        <f t="shared" si="425"/>
        <v>plays</v>
      </c>
      <c r="S3271" s="8">
        <f t="shared" si="426"/>
        <v>42137.187465277777</v>
      </c>
      <c r="T3271" s="8">
        <f t="shared" si="423"/>
        <v>42171.249999999993</v>
      </c>
      <c r="U3271" s="7">
        <f t="shared" si="427"/>
        <v>34.062534722215787</v>
      </c>
    </row>
    <row r="3272" spans="1:21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422"/>
        <v>101.66666666666667</v>
      </c>
      <c r="P3272" s="7">
        <f t="shared" si="421"/>
        <v>61</v>
      </c>
      <c r="Q3272" s="9" t="str">
        <f t="shared" si="424"/>
        <v>theater</v>
      </c>
      <c r="R3272" s="10" t="str">
        <f t="shared" si="425"/>
        <v>plays</v>
      </c>
      <c r="S3272" s="8">
        <f t="shared" si="426"/>
        <v>42167.324826388889</v>
      </c>
      <c r="T3272" s="8">
        <f t="shared" si="423"/>
        <v>42197.324826388889</v>
      </c>
      <c r="U3272" s="7">
        <f t="shared" si="427"/>
        <v>30</v>
      </c>
    </row>
    <row r="3273" spans="1:21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422"/>
        <v>130</v>
      </c>
      <c r="P3273" s="7">
        <f t="shared" ref="P3273:P3336" si="428">E3273/L3273</f>
        <v>38.235294117647058</v>
      </c>
      <c r="Q3273" s="9" t="str">
        <f t="shared" si="424"/>
        <v>theater</v>
      </c>
      <c r="R3273" s="10" t="str">
        <f t="shared" si="425"/>
        <v>plays</v>
      </c>
      <c r="S3273" s="8">
        <f t="shared" si="426"/>
        <v>41915.22887731481</v>
      </c>
      <c r="T3273" s="8">
        <f t="shared" si="423"/>
        <v>41945.270543981482</v>
      </c>
      <c r="U3273" s="7">
        <f t="shared" si="427"/>
        <v>30.041666666671517</v>
      </c>
    </row>
    <row r="3274" spans="1:21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422"/>
        <v>154.43</v>
      </c>
      <c r="P3274" s="7">
        <f t="shared" si="428"/>
        <v>106.50344827586207</v>
      </c>
      <c r="Q3274" s="9" t="str">
        <f t="shared" si="424"/>
        <v>theater</v>
      </c>
      <c r="R3274" s="10" t="str">
        <f t="shared" si="425"/>
        <v>plays</v>
      </c>
      <c r="S3274" s="8">
        <f t="shared" si="426"/>
        <v>42284.291770833333</v>
      </c>
      <c r="T3274" s="8">
        <f t="shared" si="423"/>
        <v>42314.333437499998</v>
      </c>
      <c r="U3274" s="7">
        <f t="shared" si="427"/>
        <v>30.041666666664241</v>
      </c>
    </row>
    <row r="3275" spans="1:21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422"/>
        <v>107.4</v>
      </c>
      <c r="P3275" s="7">
        <f t="shared" si="428"/>
        <v>204.57142857142858</v>
      </c>
      <c r="Q3275" s="9" t="str">
        <f t="shared" si="424"/>
        <v>theater</v>
      </c>
      <c r="R3275" s="10" t="str">
        <f t="shared" si="425"/>
        <v>plays</v>
      </c>
      <c r="S3275" s="8">
        <f t="shared" si="426"/>
        <v>42611.5930787037</v>
      </c>
      <c r="T3275" s="8">
        <f t="shared" si="423"/>
        <v>42627.583333333336</v>
      </c>
      <c r="U3275" s="7">
        <f t="shared" si="427"/>
        <v>15.990254629636183</v>
      </c>
    </row>
    <row r="3276" spans="1:21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422"/>
        <v>101.3225806451613</v>
      </c>
      <c r="P3276" s="7">
        <f t="shared" si="428"/>
        <v>54.912587412587413</v>
      </c>
      <c r="Q3276" s="9" t="str">
        <f t="shared" si="424"/>
        <v>theater</v>
      </c>
      <c r="R3276" s="10" t="str">
        <f t="shared" si="425"/>
        <v>plays</v>
      </c>
      <c r="S3276" s="8">
        <f t="shared" si="426"/>
        <v>42400.496203703697</v>
      </c>
      <c r="T3276" s="8">
        <f t="shared" si="423"/>
        <v>42444.666666666664</v>
      </c>
      <c r="U3276" s="7">
        <f t="shared" si="427"/>
        <v>44.170462962967576</v>
      </c>
    </row>
    <row r="3277" spans="1:21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422"/>
        <v>100.27777777777777</v>
      </c>
      <c r="P3277" s="7">
        <f t="shared" si="428"/>
        <v>150.41666666666666</v>
      </c>
      <c r="Q3277" s="9" t="str">
        <f t="shared" si="424"/>
        <v>theater</v>
      </c>
      <c r="R3277" s="10" t="str">
        <f t="shared" si="425"/>
        <v>plays</v>
      </c>
      <c r="S3277" s="8">
        <f t="shared" si="426"/>
        <v>42017.672118055554</v>
      </c>
      <c r="T3277" s="8">
        <f t="shared" si="423"/>
        <v>42043.979166666664</v>
      </c>
      <c r="U3277" s="7">
        <f t="shared" si="427"/>
        <v>26.307048611110076</v>
      </c>
    </row>
    <row r="3278" spans="1:21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422"/>
        <v>116.84444444444445</v>
      </c>
      <c r="P3278" s="7">
        <f t="shared" si="428"/>
        <v>52.58</v>
      </c>
      <c r="Q3278" s="9" t="str">
        <f t="shared" si="424"/>
        <v>theater</v>
      </c>
      <c r="R3278" s="10" t="str">
        <f t="shared" si="425"/>
        <v>plays</v>
      </c>
      <c r="S3278" s="8">
        <f t="shared" si="426"/>
        <v>42426.741655092592</v>
      </c>
      <c r="T3278" s="8">
        <f t="shared" si="423"/>
        <v>42460.957638888889</v>
      </c>
      <c r="U3278" s="7">
        <f t="shared" si="427"/>
        <v>34.215983796297223</v>
      </c>
    </row>
    <row r="3279" spans="1:21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422"/>
        <v>108.6</v>
      </c>
      <c r="P3279" s="7">
        <f t="shared" si="428"/>
        <v>54.3</v>
      </c>
      <c r="Q3279" s="9" t="str">
        <f t="shared" si="424"/>
        <v>theater</v>
      </c>
      <c r="R3279" s="10" t="str">
        <f t="shared" si="425"/>
        <v>plays</v>
      </c>
      <c r="S3279" s="8">
        <f t="shared" si="426"/>
        <v>41931.474606481475</v>
      </c>
      <c r="T3279" s="8">
        <f t="shared" si="423"/>
        <v>41961.516273148147</v>
      </c>
      <c r="U3279" s="7">
        <f t="shared" si="427"/>
        <v>30.041666666671517</v>
      </c>
    </row>
    <row r="3280" spans="1:21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422"/>
        <v>103.4</v>
      </c>
      <c r="P3280" s="7">
        <f t="shared" si="428"/>
        <v>76.029411764705884</v>
      </c>
      <c r="Q3280" s="9" t="str">
        <f t="shared" si="424"/>
        <v>theater</v>
      </c>
      <c r="R3280" s="10" t="str">
        <f t="shared" si="425"/>
        <v>plays</v>
      </c>
      <c r="S3280" s="8">
        <f t="shared" si="426"/>
        <v>42124.640081018515</v>
      </c>
      <c r="T3280" s="8">
        <f t="shared" si="423"/>
        <v>42154.640081018515</v>
      </c>
      <c r="U3280" s="7">
        <f t="shared" si="427"/>
        <v>30</v>
      </c>
    </row>
    <row r="3281" spans="1:21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422"/>
        <v>114.27586206896552</v>
      </c>
      <c r="P3281" s="7">
        <f t="shared" si="428"/>
        <v>105.2063492063492</v>
      </c>
      <c r="Q3281" s="9" t="str">
        <f t="shared" si="424"/>
        <v>theater</v>
      </c>
      <c r="R3281" s="10" t="str">
        <f t="shared" si="425"/>
        <v>plays</v>
      </c>
      <c r="S3281" s="8">
        <f t="shared" si="426"/>
        <v>42430.894201388888</v>
      </c>
      <c r="T3281" s="8">
        <f t="shared" si="423"/>
        <v>42460.852534722224</v>
      </c>
      <c r="U3281" s="7">
        <f t="shared" si="427"/>
        <v>29.958333333335759</v>
      </c>
    </row>
    <row r="3282" spans="1:21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422"/>
        <v>103</v>
      </c>
      <c r="P3282" s="7">
        <f t="shared" si="428"/>
        <v>68.666666666666671</v>
      </c>
      <c r="Q3282" s="9" t="str">
        <f t="shared" si="424"/>
        <v>theater</v>
      </c>
      <c r="R3282" s="10" t="str">
        <f t="shared" si="425"/>
        <v>plays</v>
      </c>
      <c r="S3282" s="8">
        <f t="shared" si="426"/>
        <v>42121.548587962963</v>
      </c>
      <c r="T3282" s="8">
        <f t="shared" si="423"/>
        <v>42155.999999999993</v>
      </c>
      <c r="U3282" s="7">
        <f t="shared" si="427"/>
        <v>34.451412037029513</v>
      </c>
    </row>
    <row r="3283" spans="1:21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422"/>
        <v>121.6</v>
      </c>
      <c r="P3283" s="7">
        <f t="shared" si="428"/>
        <v>129.36170212765958</v>
      </c>
      <c r="Q3283" s="9" t="str">
        <f t="shared" si="424"/>
        <v>theater</v>
      </c>
      <c r="R3283" s="10" t="str">
        <f t="shared" si="425"/>
        <v>plays</v>
      </c>
      <c r="S3283" s="8">
        <f t="shared" si="426"/>
        <v>42218.811400462961</v>
      </c>
      <c r="T3283" s="8">
        <f t="shared" si="423"/>
        <v>42248.811400462961</v>
      </c>
      <c r="U3283" s="7">
        <f t="shared" si="427"/>
        <v>30</v>
      </c>
    </row>
    <row r="3284" spans="1:21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422"/>
        <v>102.64677419354838</v>
      </c>
      <c r="P3284" s="7">
        <f t="shared" si="428"/>
        <v>134.26371308016877</v>
      </c>
      <c r="Q3284" s="9" t="str">
        <f t="shared" si="424"/>
        <v>theater</v>
      </c>
      <c r="R3284" s="10" t="str">
        <f t="shared" si="425"/>
        <v>plays</v>
      </c>
      <c r="S3284" s="8">
        <f t="shared" si="426"/>
        <v>42444.985972222225</v>
      </c>
      <c r="T3284" s="8">
        <f t="shared" si="423"/>
        <v>42488.985972222225</v>
      </c>
      <c r="U3284" s="7">
        <f t="shared" si="427"/>
        <v>44</v>
      </c>
    </row>
    <row r="3285" spans="1:21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422"/>
        <v>104.75</v>
      </c>
      <c r="P3285" s="7">
        <f t="shared" si="428"/>
        <v>17.829787234042552</v>
      </c>
      <c r="Q3285" s="9" t="str">
        <f t="shared" si="424"/>
        <v>theater</v>
      </c>
      <c r="R3285" s="10" t="str">
        <f t="shared" si="425"/>
        <v>plays</v>
      </c>
      <c r="S3285" s="8">
        <f t="shared" si="426"/>
        <v>42379.535856481474</v>
      </c>
      <c r="T3285" s="8">
        <f t="shared" si="423"/>
        <v>42410.666666666664</v>
      </c>
      <c r="U3285" s="7">
        <f t="shared" si="427"/>
        <v>31.130810185190057</v>
      </c>
    </row>
    <row r="3286" spans="1:21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422"/>
        <v>101.6</v>
      </c>
      <c r="P3286" s="7">
        <f t="shared" si="428"/>
        <v>203.2</v>
      </c>
      <c r="Q3286" s="9" t="str">
        <f t="shared" si="424"/>
        <v>theater</v>
      </c>
      <c r="R3286" s="10" t="str">
        <f t="shared" si="425"/>
        <v>plays</v>
      </c>
      <c r="S3286" s="8">
        <f t="shared" si="426"/>
        <v>42380.676539351851</v>
      </c>
      <c r="T3286" s="8">
        <f t="shared" si="423"/>
        <v>42398.040972222218</v>
      </c>
      <c r="U3286" s="7">
        <f t="shared" si="427"/>
        <v>17.364432870366727</v>
      </c>
    </row>
    <row r="3287" spans="1:21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422"/>
        <v>112.10242048409683</v>
      </c>
      <c r="P3287" s="7">
        <f t="shared" si="428"/>
        <v>69.18518518518519</v>
      </c>
      <c r="Q3287" s="9" t="str">
        <f t="shared" si="424"/>
        <v>theater</v>
      </c>
      <c r="R3287" s="10" t="str">
        <f t="shared" si="425"/>
        <v>plays</v>
      </c>
      <c r="S3287" s="8">
        <f t="shared" si="426"/>
        <v>42762.734097222223</v>
      </c>
      <c r="T3287" s="8">
        <f t="shared" si="423"/>
        <v>42793.999999999993</v>
      </c>
      <c r="U3287" s="7">
        <f t="shared" si="427"/>
        <v>31.265902777769952</v>
      </c>
    </row>
    <row r="3288" spans="1:21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422"/>
        <v>101.76666666666667</v>
      </c>
      <c r="P3288" s="7">
        <f t="shared" si="428"/>
        <v>125.12295081967213</v>
      </c>
      <c r="Q3288" s="9" t="str">
        <f t="shared" si="424"/>
        <v>theater</v>
      </c>
      <c r="R3288" s="10" t="str">
        <f t="shared" si="425"/>
        <v>plays</v>
      </c>
      <c r="S3288" s="8">
        <f t="shared" si="426"/>
        <v>42567.631736111107</v>
      </c>
      <c r="T3288" s="8">
        <f t="shared" si="423"/>
        <v>42597.631736111107</v>
      </c>
      <c r="U3288" s="7">
        <f t="shared" si="427"/>
        <v>30</v>
      </c>
    </row>
    <row r="3289" spans="1:21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422"/>
        <v>100</v>
      </c>
      <c r="P3289" s="7">
        <f t="shared" si="428"/>
        <v>73.529411764705884</v>
      </c>
      <c r="Q3289" s="9" t="str">
        <f t="shared" si="424"/>
        <v>theater</v>
      </c>
      <c r="R3289" s="10" t="str">
        <f t="shared" si="425"/>
        <v>plays</v>
      </c>
      <c r="S3289" s="8">
        <f t="shared" si="426"/>
        <v>42311.541990740741</v>
      </c>
      <c r="T3289" s="8">
        <f t="shared" si="423"/>
        <v>42336.541990740741</v>
      </c>
      <c r="U3289" s="7">
        <f t="shared" si="427"/>
        <v>25</v>
      </c>
    </row>
    <row r="3290" spans="1:21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422"/>
        <v>100.2649</v>
      </c>
      <c r="P3290" s="7">
        <f t="shared" si="428"/>
        <v>48.437149758454105</v>
      </c>
      <c r="Q3290" s="9" t="str">
        <f t="shared" si="424"/>
        <v>theater</v>
      </c>
      <c r="R3290" s="10" t="str">
        <f t="shared" si="425"/>
        <v>plays</v>
      </c>
      <c r="S3290" s="8">
        <f t="shared" si="426"/>
        <v>42505.566145833327</v>
      </c>
      <c r="T3290" s="8">
        <f t="shared" si="423"/>
        <v>42541.749999999993</v>
      </c>
      <c r="U3290" s="7">
        <f t="shared" si="427"/>
        <v>36.183854166665697</v>
      </c>
    </row>
    <row r="3291" spans="1:21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422"/>
        <v>133.042</v>
      </c>
      <c r="P3291" s="7">
        <f t="shared" si="428"/>
        <v>26.608400000000003</v>
      </c>
      <c r="Q3291" s="9" t="str">
        <f t="shared" si="424"/>
        <v>theater</v>
      </c>
      <c r="R3291" s="10" t="str">
        <f t="shared" si="425"/>
        <v>plays</v>
      </c>
      <c r="S3291" s="8">
        <f t="shared" si="426"/>
        <v>42758.159745370365</v>
      </c>
      <c r="T3291" s="8">
        <f t="shared" si="423"/>
        <v>42786.159745370365</v>
      </c>
      <c r="U3291" s="7">
        <f t="shared" si="427"/>
        <v>28</v>
      </c>
    </row>
    <row r="3292" spans="1:21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422"/>
        <v>121.2</v>
      </c>
      <c r="P3292" s="7">
        <f t="shared" si="428"/>
        <v>33.666666666666664</v>
      </c>
      <c r="Q3292" s="9" t="str">
        <f t="shared" si="424"/>
        <v>theater</v>
      </c>
      <c r="R3292" s="10" t="str">
        <f t="shared" si="425"/>
        <v>plays</v>
      </c>
      <c r="S3292" s="8">
        <f t="shared" si="426"/>
        <v>42775.306608796294</v>
      </c>
      <c r="T3292" s="8">
        <f t="shared" si="423"/>
        <v>42805.306608796294</v>
      </c>
      <c r="U3292" s="7">
        <f t="shared" si="427"/>
        <v>30</v>
      </c>
    </row>
    <row r="3293" spans="1:21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422"/>
        <v>114</v>
      </c>
      <c r="P3293" s="7">
        <f t="shared" si="428"/>
        <v>40.714285714285715</v>
      </c>
      <c r="Q3293" s="9" t="str">
        <f t="shared" si="424"/>
        <v>theater</v>
      </c>
      <c r="R3293" s="10" t="str">
        <f t="shared" si="425"/>
        <v>plays</v>
      </c>
      <c r="S3293" s="8">
        <f t="shared" si="426"/>
        <v>42232.494212962956</v>
      </c>
      <c r="T3293" s="8">
        <f t="shared" si="423"/>
        <v>42263.957638888889</v>
      </c>
      <c r="U3293" s="7">
        <f t="shared" si="427"/>
        <v>31.463425925932825</v>
      </c>
    </row>
    <row r="3294" spans="1:21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422"/>
        <v>286.13861386138615</v>
      </c>
      <c r="P3294" s="7">
        <f t="shared" si="428"/>
        <v>19.266666666666666</v>
      </c>
      <c r="Q3294" s="9" t="str">
        <f t="shared" si="424"/>
        <v>theater</v>
      </c>
      <c r="R3294" s="10" t="str">
        <f t="shared" si="425"/>
        <v>plays</v>
      </c>
      <c r="S3294" s="8">
        <f t="shared" si="426"/>
        <v>42282.561898148146</v>
      </c>
      <c r="T3294" s="8">
        <f t="shared" si="423"/>
        <v>42342.603564814817</v>
      </c>
      <c r="U3294" s="7">
        <f t="shared" si="427"/>
        <v>60.041666666671517</v>
      </c>
    </row>
    <row r="3295" spans="1:21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422"/>
        <v>170.44444444444446</v>
      </c>
      <c r="P3295" s="7">
        <f t="shared" si="428"/>
        <v>84.285714285714292</v>
      </c>
      <c r="Q3295" s="9" t="str">
        <f t="shared" si="424"/>
        <v>theater</v>
      </c>
      <c r="R3295" s="10" t="str">
        <f t="shared" si="425"/>
        <v>plays</v>
      </c>
      <c r="S3295" s="8">
        <f t="shared" si="426"/>
        <v>42768.217037037037</v>
      </c>
      <c r="T3295" s="8">
        <f t="shared" si="423"/>
        <v>42798.217037037037</v>
      </c>
      <c r="U3295" s="7">
        <f t="shared" si="427"/>
        <v>30</v>
      </c>
    </row>
    <row r="3296" spans="1:21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422"/>
        <v>118.33333333333333</v>
      </c>
      <c r="P3296" s="7">
        <f t="shared" si="428"/>
        <v>29.583333333333332</v>
      </c>
      <c r="Q3296" s="9" t="str">
        <f t="shared" si="424"/>
        <v>theater</v>
      </c>
      <c r="R3296" s="10" t="str">
        <f t="shared" si="425"/>
        <v>plays</v>
      </c>
      <c r="S3296" s="8">
        <f t="shared" si="426"/>
        <v>42141.33280092592</v>
      </c>
      <c r="T3296" s="8">
        <f t="shared" si="423"/>
        <v>42171.33280092592</v>
      </c>
      <c r="U3296" s="7">
        <f t="shared" si="427"/>
        <v>30</v>
      </c>
    </row>
    <row r="3297" spans="1:21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422"/>
        <v>102.85857142857142</v>
      </c>
      <c r="P3297" s="7">
        <f t="shared" si="428"/>
        <v>26.667037037037037</v>
      </c>
      <c r="Q3297" s="9" t="str">
        <f t="shared" si="424"/>
        <v>theater</v>
      </c>
      <c r="R3297" s="10" t="str">
        <f t="shared" si="425"/>
        <v>plays</v>
      </c>
      <c r="S3297" s="8">
        <f t="shared" si="426"/>
        <v>42609.234131944446</v>
      </c>
      <c r="T3297" s="8">
        <f t="shared" si="423"/>
        <v>42639.234131944446</v>
      </c>
      <c r="U3297" s="7">
        <f t="shared" si="427"/>
        <v>30</v>
      </c>
    </row>
    <row r="3298" spans="1:21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422"/>
        <v>144.06666666666666</v>
      </c>
      <c r="P3298" s="7">
        <f t="shared" si="428"/>
        <v>45.978723404255319</v>
      </c>
      <c r="Q3298" s="9" t="str">
        <f t="shared" si="424"/>
        <v>theater</v>
      </c>
      <c r="R3298" s="10" t="str">
        <f t="shared" si="425"/>
        <v>plays</v>
      </c>
      <c r="S3298" s="8">
        <f t="shared" si="426"/>
        <v>42309.54828703704</v>
      </c>
      <c r="T3298" s="8">
        <f t="shared" si="423"/>
        <v>42330.708333333336</v>
      </c>
      <c r="U3298" s="7">
        <f t="shared" si="427"/>
        <v>21.160046296296059</v>
      </c>
    </row>
    <row r="3299" spans="1:21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422"/>
        <v>100.07272727272728</v>
      </c>
      <c r="P3299" s="7">
        <f t="shared" si="428"/>
        <v>125.09090909090909</v>
      </c>
      <c r="Q3299" s="9" t="str">
        <f t="shared" si="424"/>
        <v>theater</v>
      </c>
      <c r="R3299" s="10" t="str">
        <f t="shared" si="425"/>
        <v>plays</v>
      </c>
      <c r="S3299" s="8">
        <f t="shared" si="426"/>
        <v>42193.563148148147</v>
      </c>
      <c r="T3299" s="8">
        <f t="shared" si="423"/>
        <v>42212.749305555553</v>
      </c>
      <c r="U3299" s="7">
        <f t="shared" si="427"/>
        <v>19.186157407406427</v>
      </c>
    </row>
    <row r="3300" spans="1:21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422"/>
        <v>101.73</v>
      </c>
      <c r="P3300" s="7">
        <f t="shared" si="428"/>
        <v>141.29166666666666</v>
      </c>
      <c r="Q3300" s="9" t="str">
        <f t="shared" si="424"/>
        <v>theater</v>
      </c>
      <c r="R3300" s="10" t="str">
        <f t="shared" si="425"/>
        <v>plays</v>
      </c>
      <c r="S3300" s="8">
        <f t="shared" si="426"/>
        <v>42239.749629629623</v>
      </c>
      <c r="T3300" s="8">
        <f t="shared" si="423"/>
        <v>42259.791666666664</v>
      </c>
      <c r="U3300" s="7">
        <f t="shared" si="427"/>
        <v>20.042037037041155</v>
      </c>
    </row>
    <row r="3301" spans="1:21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422"/>
        <v>116.2</v>
      </c>
      <c r="P3301" s="7">
        <f t="shared" si="428"/>
        <v>55.333333333333336</v>
      </c>
      <c r="Q3301" s="9" t="str">
        <f t="shared" si="424"/>
        <v>theater</v>
      </c>
      <c r="R3301" s="10" t="str">
        <f t="shared" si="425"/>
        <v>plays</v>
      </c>
      <c r="S3301" s="8">
        <f t="shared" si="426"/>
        <v>42261.709062499998</v>
      </c>
      <c r="T3301" s="8">
        <f t="shared" si="423"/>
        <v>42291.709062499998</v>
      </c>
      <c r="U3301" s="7">
        <f t="shared" si="427"/>
        <v>30</v>
      </c>
    </row>
    <row r="3302" spans="1:21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422"/>
        <v>136.16666666666666</v>
      </c>
      <c r="P3302" s="7">
        <f t="shared" si="428"/>
        <v>46.420454545454547</v>
      </c>
      <c r="Q3302" s="9" t="str">
        <f t="shared" si="424"/>
        <v>theater</v>
      </c>
      <c r="R3302" s="10" t="str">
        <f t="shared" si="425"/>
        <v>plays</v>
      </c>
      <c r="S3302" s="8">
        <f t="shared" si="426"/>
        <v>42102.535439814812</v>
      </c>
      <c r="T3302" s="8">
        <f t="shared" si="423"/>
        <v>42123.535439814812</v>
      </c>
      <c r="U3302" s="7">
        <f t="shared" si="427"/>
        <v>21</v>
      </c>
    </row>
    <row r="3303" spans="1:21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422"/>
        <v>133.46666666666667</v>
      </c>
      <c r="P3303" s="7">
        <f t="shared" si="428"/>
        <v>57.2</v>
      </c>
      <c r="Q3303" s="9" t="str">
        <f t="shared" si="424"/>
        <v>theater</v>
      </c>
      <c r="R3303" s="10" t="str">
        <f t="shared" si="425"/>
        <v>plays</v>
      </c>
      <c r="S3303" s="8">
        <f t="shared" si="426"/>
        <v>42538.527499999997</v>
      </c>
      <c r="T3303" s="8">
        <f t="shared" si="423"/>
        <v>42583.082638888889</v>
      </c>
      <c r="U3303" s="7">
        <f t="shared" si="427"/>
        <v>44.555138888892543</v>
      </c>
    </row>
    <row r="3304" spans="1:21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422"/>
        <v>103.39285714285714</v>
      </c>
      <c r="P3304" s="7">
        <f t="shared" si="428"/>
        <v>173.7</v>
      </c>
      <c r="Q3304" s="9" t="str">
        <f t="shared" si="424"/>
        <v>theater</v>
      </c>
      <c r="R3304" s="10" t="str">
        <f t="shared" si="425"/>
        <v>plays</v>
      </c>
      <c r="S3304" s="8">
        <f t="shared" si="426"/>
        <v>42681.143240740734</v>
      </c>
      <c r="T3304" s="8">
        <f t="shared" si="423"/>
        <v>42711.143240740734</v>
      </c>
      <c r="U3304" s="7">
        <f t="shared" si="427"/>
        <v>30</v>
      </c>
    </row>
    <row r="3305" spans="1:21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422"/>
        <v>115.88888888888889</v>
      </c>
      <c r="P3305" s="7">
        <f t="shared" si="428"/>
        <v>59.6</v>
      </c>
      <c r="Q3305" s="9" t="str">
        <f t="shared" si="424"/>
        <v>theater</v>
      </c>
      <c r="R3305" s="10" t="str">
        <f t="shared" si="425"/>
        <v>plays</v>
      </c>
      <c r="S3305" s="8">
        <f t="shared" si="426"/>
        <v>42056.443101851844</v>
      </c>
      <c r="T3305" s="8">
        <f t="shared" si="423"/>
        <v>42091.401435185187</v>
      </c>
      <c r="U3305" s="7">
        <f t="shared" si="427"/>
        <v>34.958333333343035</v>
      </c>
    </row>
    <row r="3306" spans="1:21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422"/>
        <v>104.51666666666667</v>
      </c>
      <c r="P3306" s="7">
        <f t="shared" si="428"/>
        <v>89.585714285714289</v>
      </c>
      <c r="Q3306" s="9" t="str">
        <f t="shared" si="424"/>
        <v>theater</v>
      </c>
      <c r="R3306" s="10" t="str">
        <f t="shared" si="425"/>
        <v>plays</v>
      </c>
      <c r="S3306" s="8">
        <f t="shared" si="426"/>
        <v>42696.41611111111</v>
      </c>
      <c r="T3306" s="8">
        <f t="shared" si="423"/>
        <v>42726.41611111111</v>
      </c>
      <c r="U3306" s="7">
        <f t="shared" si="427"/>
        <v>30</v>
      </c>
    </row>
    <row r="3307" spans="1:21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422"/>
        <v>102.02500000000001</v>
      </c>
      <c r="P3307" s="7">
        <f t="shared" si="428"/>
        <v>204.05</v>
      </c>
      <c r="Q3307" s="9" t="str">
        <f t="shared" si="424"/>
        <v>theater</v>
      </c>
      <c r="R3307" s="10" t="str">
        <f t="shared" si="425"/>
        <v>plays</v>
      </c>
      <c r="S3307" s="8">
        <f t="shared" si="426"/>
        <v>42186.647546296292</v>
      </c>
      <c r="T3307" s="8">
        <f t="shared" si="423"/>
        <v>42216.647546296292</v>
      </c>
      <c r="U3307" s="7">
        <f t="shared" si="427"/>
        <v>30</v>
      </c>
    </row>
    <row r="3308" spans="1:21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422"/>
        <v>175.33333333333334</v>
      </c>
      <c r="P3308" s="7">
        <f t="shared" si="428"/>
        <v>48.703703703703702</v>
      </c>
      <c r="Q3308" s="9" t="str">
        <f t="shared" si="424"/>
        <v>theater</v>
      </c>
      <c r="R3308" s="10" t="str">
        <f t="shared" si="425"/>
        <v>plays</v>
      </c>
      <c r="S3308" s="8">
        <f t="shared" si="426"/>
        <v>42493.010902777773</v>
      </c>
      <c r="T3308" s="8">
        <f t="shared" si="423"/>
        <v>42530.916666666664</v>
      </c>
      <c r="U3308" s="7">
        <f t="shared" si="427"/>
        <v>37.90576388889167</v>
      </c>
    </row>
    <row r="3309" spans="1:21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422"/>
        <v>106.68</v>
      </c>
      <c r="P3309" s="7">
        <f t="shared" si="428"/>
        <v>53.339999999999996</v>
      </c>
      <c r="Q3309" s="9" t="str">
        <f t="shared" si="424"/>
        <v>theater</v>
      </c>
      <c r="R3309" s="10" t="str">
        <f t="shared" si="425"/>
        <v>plays</v>
      </c>
      <c r="S3309" s="8">
        <f t="shared" si="426"/>
        <v>42474.848831018513</v>
      </c>
      <c r="T3309" s="8">
        <f t="shared" si="423"/>
        <v>42504.848831018513</v>
      </c>
      <c r="U3309" s="7">
        <f t="shared" si="427"/>
        <v>30</v>
      </c>
    </row>
    <row r="3310" spans="1:21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422"/>
        <v>122.28571428571429</v>
      </c>
      <c r="P3310" s="7">
        <f t="shared" si="428"/>
        <v>75.087719298245617</v>
      </c>
      <c r="Q3310" s="9" t="str">
        <f t="shared" si="424"/>
        <v>theater</v>
      </c>
      <c r="R3310" s="10" t="str">
        <f t="shared" si="425"/>
        <v>plays</v>
      </c>
      <c r="S3310" s="8">
        <f t="shared" si="426"/>
        <v>42452.668576388889</v>
      </c>
      <c r="T3310" s="8">
        <f t="shared" si="423"/>
        <v>42473.668576388889</v>
      </c>
      <c r="U3310" s="7">
        <f t="shared" si="427"/>
        <v>21</v>
      </c>
    </row>
    <row r="3311" spans="1:21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422"/>
        <v>159.42857142857142</v>
      </c>
      <c r="P3311" s="7">
        <f t="shared" si="428"/>
        <v>18</v>
      </c>
      <c r="Q3311" s="9" t="str">
        <f t="shared" si="424"/>
        <v>theater</v>
      </c>
      <c r="R3311" s="10" t="str">
        <f t="shared" si="425"/>
        <v>plays</v>
      </c>
      <c r="S3311" s="8">
        <f t="shared" si="426"/>
        <v>42628.441874999997</v>
      </c>
      <c r="T3311" s="8">
        <f t="shared" si="423"/>
        <v>42659.441874999997</v>
      </c>
      <c r="U3311" s="7">
        <f t="shared" si="427"/>
        <v>31</v>
      </c>
    </row>
    <row r="3312" spans="1:21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422"/>
        <v>100.07692307692308</v>
      </c>
      <c r="P3312" s="7">
        <f t="shared" si="428"/>
        <v>209.83870967741936</v>
      </c>
      <c r="Q3312" s="9" t="str">
        <f t="shared" si="424"/>
        <v>theater</v>
      </c>
      <c r="R3312" s="10" t="str">
        <f t="shared" si="425"/>
        <v>plays</v>
      </c>
      <c r="S3312" s="8">
        <f t="shared" si="426"/>
        <v>42253.720196759255</v>
      </c>
      <c r="T3312" s="8">
        <f t="shared" si="423"/>
        <v>42283.720196759255</v>
      </c>
      <c r="U3312" s="7">
        <f t="shared" si="427"/>
        <v>30</v>
      </c>
    </row>
    <row r="3313" spans="1:21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422"/>
        <v>109.84</v>
      </c>
      <c r="P3313" s="7">
        <f t="shared" si="428"/>
        <v>61.022222222222226</v>
      </c>
      <c r="Q3313" s="9" t="str">
        <f t="shared" si="424"/>
        <v>theater</v>
      </c>
      <c r="R3313" s="10" t="str">
        <f t="shared" si="425"/>
        <v>plays</v>
      </c>
      <c r="S3313" s="8">
        <f t="shared" si="426"/>
        <v>42264.083449074074</v>
      </c>
      <c r="T3313" s="8">
        <f t="shared" si="423"/>
        <v>42294.083449074074</v>
      </c>
      <c r="U3313" s="7">
        <f t="shared" si="427"/>
        <v>30</v>
      </c>
    </row>
    <row r="3314" spans="1:21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422"/>
        <v>100.04</v>
      </c>
      <c r="P3314" s="7">
        <f t="shared" si="428"/>
        <v>61</v>
      </c>
      <c r="Q3314" s="9" t="str">
        <f t="shared" si="424"/>
        <v>theater</v>
      </c>
      <c r="R3314" s="10" t="str">
        <f t="shared" si="425"/>
        <v>plays</v>
      </c>
      <c r="S3314" s="8">
        <f t="shared" si="426"/>
        <v>42664.601226851846</v>
      </c>
      <c r="T3314" s="8">
        <f t="shared" si="423"/>
        <v>42685.708333333336</v>
      </c>
      <c r="U3314" s="7">
        <f t="shared" si="427"/>
        <v>21.107106481489609</v>
      </c>
    </row>
    <row r="3315" spans="1:21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422"/>
        <v>116.05</v>
      </c>
      <c r="P3315" s="7">
        <f t="shared" si="428"/>
        <v>80.034482758620683</v>
      </c>
      <c r="Q3315" s="9" t="str">
        <f t="shared" si="424"/>
        <v>theater</v>
      </c>
      <c r="R3315" s="10" t="str">
        <f t="shared" si="425"/>
        <v>plays</v>
      </c>
      <c r="S3315" s="8">
        <f t="shared" si="426"/>
        <v>42382.036076388882</v>
      </c>
      <c r="T3315" s="8">
        <f t="shared" si="423"/>
        <v>42395.833333333336</v>
      </c>
      <c r="U3315" s="7">
        <f t="shared" si="427"/>
        <v>13.797256944453693</v>
      </c>
    </row>
    <row r="3316" spans="1:21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422"/>
        <v>210.75</v>
      </c>
      <c r="P3316" s="7">
        <f t="shared" si="428"/>
        <v>29.068965517241381</v>
      </c>
      <c r="Q3316" s="9" t="str">
        <f t="shared" si="424"/>
        <v>theater</v>
      </c>
      <c r="R3316" s="10" t="str">
        <f t="shared" si="425"/>
        <v>plays</v>
      </c>
      <c r="S3316" s="8">
        <f t="shared" si="426"/>
        <v>42105.059155092589</v>
      </c>
      <c r="T3316" s="8">
        <f t="shared" si="423"/>
        <v>42132.628472222219</v>
      </c>
      <c r="U3316" s="7">
        <f t="shared" si="427"/>
        <v>27.569317129629781</v>
      </c>
    </row>
    <row r="3317" spans="1:21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422"/>
        <v>110</v>
      </c>
      <c r="P3317" s="7">
        <f t="shared" si="428"/>
        <v>49.438202247191015</v>
      </c>
      <c r="Q3317" s="9" t="str">
        <f t="shared" si="424"/>
        <v>theater</v>
      </c>
      <c r="R3317" s="10" t="str">
        <f t="shared" si="425"/>
        <v>plays</v>
      </c>
      <c r="S3317" s="8">
        <f t="shared" si="426"/>
        <v>42466.09538194444</v>
      </c>
      <c r="T3317" s="8">
        <f t="shared" si="423"/>
        <v>42496.09538194444</v>
      </c>
      <c r="U3317" s="7">
        <f t="shared" si="427"/>
        <v>30</v>
      </c>
    </row>
    <row r="3318" spans="1:21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422"/>
        <v>100.08673425918037</v>
      </c>
      <c r="P3318" s="7">
        <f t="shared" si="428"/>
        <v>93.977440000000001</v>
      </c>
      <c r="Q3318" s="9" t="str">
        <f t="shared" si="424"/>
        <v>theater</v>
      </c>
      <c r="R3318" s="10" t="str">
        <f t="shared" si="425"/>
        <v>plays</v>
      </c>
      <c r="S3318" s="8">
        <f t="shared" si="426"/>
        <v>41826.662905092591</v>
      </c>
      <c r="T3318" s="8">
        <f t="shared" si="423"/>
        <v>41859.370833333327</v>
      </c>
      <c r="U3318" s="7">
        <f t="shared" si="427"/>
        <v>32.707928240735782</v>
      </c>
    </row>
    <row r="3319" spans="1:21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422"/>
        <v>106.19047619047619</v>
      </c>
      <c r="P3319" s="7">
        <f t="shared" si="428"/>
        <v>61.944444444444443</v>
      </c>
      <c r="Q3319" s="9" t="str">
        <f t="shared" si="424"/>
        <v>theater</v>
      </c>
      <c r="R3319" s="10" t="str">
        <f t="shared" si="425"/>
        <v>plays</v>
      </c>
      <c r="S3319" s="8">
        <f t="shared" si="426"/>
        <v>42498.831296296295</v>
      </c>
      <c r="T3319" s="8">
        <f t="shared" si="423"/>
        <v>42528.831296296295</v>
      </c>
      <c r="U3319" s="7">
        <f t="shared" si="427"/>
        <v>30</v>
      </c>
    </row>
    <row r="3320" spans="1:21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422"/>
        <v>125.6</v>
      </c>
      <c r="P3320" s="7">
        <f t="shared" si="428"/>
        <v>78.5</v>
      </c>
      <c r="Q3320" s="9" t="str">
        <f t="shared" si="424"/>
        <v>theater</v>
      </c>
      <c r="R3320" s="10" t="str">
        <f t="shared" si="425"/>
        <v>plays</v>
      </c>
      <c r="S3320" s="8">
        <f t="shared" si="426"/>
        <v>42431.093668981477</v>
      </c>
      <c r="T3320" s="8">
        <f t="shared" si="423"/>
        <v>42470.895833333336</v>
      </c>
      <c r="U3320" s="7">
        <f t="shared" si="427"/>
        <v>39.802164351858664</v>
      </c>
    </row>
    <row r="3321" spans="1:21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422"/>
        <v>108</v>
      </c>
      <c r="P3321" s="7">
        <f t="shared" si="428"/>
        <v>33.75</v>
      </c>
      <c r="Q3321" s="9" t="str">
        <f t="shared" si="424"/>
        <v>theater</v>
      </c>
      <c r="R3321" s="10" t="str">
        <f t="shared" si="425"/>
        <v>plays</v>
      </c>
      <c r="S3321" s="8">
        <f t="shared" si="426"/>
        <v>41990.377152777779</v>
      </c>
      <c r="T3321" s="8">
        <f t="shared" si="423"/>
        <v>42035.377152777779</v>
      </c>
      <c r="U3321" s="7">
        <f t="shared" si="427"/>
        <v>45</v>
      </c>
    </row>
    <row r="3322" spans="1:21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422"/>
        <v>101</v>
      </c>
      <c r="P3322" s="7">
        <f t="shared" si="428"/>
        <v>66.44736842105263</v>
      </c>
      <c r="Q3322" s="9" t="str">
        <f t="shared" si="424"/>
        <v>theater</v>
      </c>
      <c r="R3322" s="10" t="str">
        <f t="shared" si="425"/>
        <v>plays</v>
      </c>
      <c r="S3322" s="8">
        <f t="shared" si="426"/>
        <v>42512.837465277778</v>
      </c>
      <c r="T3322" s="8">
        <f t="shared" si="423"/>
        <v>42542.837465277778</v>
      </c>
      <c r="U3322" s="7">
        <f t="shared" si="427"/>
        <v>30</v>
      </c>
    </row>
    <row r="3323" spans="1:21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422"/>
        <v>107.4</v>
      </c>
      <c r="P3323" s="7">
        <f t="shared" si="428"/>
        <v>35.799999999999997</v>
      </c>
      <c r="Q3323" s="9" t="str">
        <f t="shared" si="424"/>
        <v>theater</v>
      </c>
      <c r="R3323" s="10" t="str">
        <f t="shared" si="425"/>
        <v>plays</v>
      </c>
      <c r="S3323" s="8">
        <f t="shared" si="426"/>
        <v>41913.891956018517</v>
      </c>
      <c r="T3323" s="8">
        <f t="shared" si="423"/>
        <v>41927.957638888889</v>
      </c>
      <c r="U3323" s="7">
        <f t="shared" si="427"/>
        <v>14.065682870372257</v>
      </c>
    </row>
    <row r="3324" spans="1:21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422"/>
        <v>101.51515151515152</v>
      </c>
      <c r="P3324" s="7">
        <f t="shared" si="428"/>
        <v>145.65217391304347</v>
      </c>
      <c r="Q3324" s="9" t="str">
        <f t="shared" si="424"/>
        <v>theater</v>
      </c>
      <c r="R3324" s="10" t="str">
        <f t="shared" si="425"/>
        <v>plays</v>
      </c>
      <c r="S3324" s="8">
        <f t="shared" si="426"/>
        <v>42520.802037037036</v>
      </c>
      <c r="T3324" s="8">
        <f t="shared" si="423"/>
        <v>42542.954861111109</v>
      </c>
      <c r="U3324" s="7">
        <f t="shared" si="427"/>
        <v>22.152824074073578</v>
      </c>
    </row>
    <row r="3325" spans="1:21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422"/>
        <v>125.9</v>
      </c>
      <c r="P3325" s="7">
        <f t="shared" si="428"/>
        <v>25.693877551020407</v>
      </c>
      <c r="Q3325" s="9" t="str">
        <f t="shared" si="424"/>
        <v>theater</v>
      </c>
      <c r="R3325" s="10" t="str">
        <f t="shared" si="425"/>
        <v>plays</v>
      </c>
      <c r="S3325" s="8">
        <f t="shared" si="426"/>
        <v>42608.157499999994</v>
      </c>
      <c r="T3325" s="8">
        <f t="shared" si="423"/>
        <v>42638.157499999994</v>
      </c>
      <c r="U3325" s="7">
        <f t="shared" si="427"/>
        <v>30</v>
      </c>
    </row>
    <row r="3326" spans="1:21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422"/>
        <v>101.66666666666667</v>
      </c>
      <c r="P3326" s="7">
        <f t="shared" si="428"/>
        <v>152.5</v>
      </c>
      <c r="Q3326" s="9" t="str">
        <f t="shared" si="424"/>
        <v>theater</v>
      </c>
      <c r="R3326" s="10" t="str">
        <f t="shared" si="425"/>
        <v>plays</v>
      </c>
      <c r="S3326" s="8">
        <f t="shared" si="426"/>
        <v>42512.374884259254</v>
      </c>
      <c r="T3326" s="8">
        <f t="shared" si="423"/>
        <v>42526.374884259254</v>
      </c>
      <c r="U3326" s="7">
        <f t="shared" si="427"/>
        <v>14</v>
      </c>
    </row>
    <row r="3327" spans="1:21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422"/>
        <v>112.5</v>
      </c>
      <c r="P3327" s="7">
        <f t="shared" si="428"/>
        <v>30</v>
      </c>
      <c r="Q3327" s="9" t="str">
        <f t="shared" si="424"/>
        <v>theater</v>
      </c>
      <c r="R3327" s="10" t="str">
        <f t="shared" si="425"/>
        <v>plays</v>
      </c>
      <c r="S3327" s="8">
        <f t="shared" si="426"/>
        <v>42064.577280092592</v>
      </c>
      <c r="T3327" s="8">
        <f t="shared" si="423"/>
        <v>42099.535613425927</v>
      </c>
      <c r="U3327" s="7">
        <f t="shared" si="427"/>
        <v>34.958333333335759</v>
      </c>
    </row>
    <row r="3328" spans="1:21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422"/>
        <v>101.375</v>
      </c>
      <c r="P3328" s="7">
        <f t="shared" si="428"/>
        <v>142.28070175438597</v>
      </c>
      <c r="Q3328" s="9" t="str">
        <f t="shared" si="424"/>
        <v>theater</v>
      </c>
      <c r="R3328" s="10" t="str">
        <f t="shared" si="425"/>
        <v>plays</v>
      </c>
      <c r="S3328" s="8">
        <f t="shared" si="426"/>
        <v>42041.505844907406</v>
      </c>
      <c r="T3328" s="8">
        <f t="shared" si="423"/>
        <v>42071.464178240734</v>
      </c>
      <c r="U3328" s="7">
        <f t="shared" si="427"/>
        <v>29.958333333328483</v>
      </c>
    </row>
    <row r="3329" spans="1:21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422"/>
        <v>101.25</v>
      </c>
      <c r="P3329" s="7">
        <f t="shared" si="428"/>
        <v>24.545454545454547</v>
      </c>
      <c r="Q3329" s="9" t="str">
        <f t="shared" si="424"/>
        <v>theater</v>
      </c>
      <c r="R3329" s="10" t="str">
        <f t="shared" si="425"/>
        <v>plays</v>
      </c>
      <c r="S3329" s="8">
        <f t="shared" si="426"/>
        <v>42468.166273148141</v>
      </c>
      <c r="T3329" s="8">
        <f t="shared" si="423"/>
        <v>42498.166273148141</v>
      </c>
      <c r="U3329" s="7">
        <f t="shared" si="427"/>
        <v>30</v>
      </c>
    </row>
    <row r="3330" spans="1:21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429">E3330*100/D3330</f>
        <v>146.38888888888889</v>
      </c>
      <c r="P3330" s="7">
        <f t="shared" si="428"/>
        <v>292.77777777777777</v>
      </c>
      <c r="Q3330" s="9" t="str">
        <f t="shared" si="424"/>
        <v>theater</v>
      </c>
      <c r="R3330" s="10" t="str">
        <f t="shared" si="425"/>
        <v>plays</v>
      </c>
      <c r="S3330" s="8">
        <f t="shared" si="426"/>
        <v>41822.366701388884</v>
      </c>
      <c r="T3330" s="8">
        <f t="shared" ref="T3330:T3393" si="430">(I3330/86400)+25569+(-5/24)</f>
        <v>41824.833333333328</v>
      </c>
      <c r="U3330" s="7">
        <f t="shared" si="427"/>
        <v>2.4666319444440887</v>
      </c>
    </row>
    <row r="3331" spans="1:21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429"/>
        <v>116.8</v>
      </c>
      <c r="P3331" s="7">
        <f t="shared" si="428"/>
        <v>44.92307692307692</v>
      </c>
      <c r="Q3331" s="9" t="str">
        <f t="shared" ref="Q3331:Q3394" si="431">LEFT(N3331, SEARCH("/",N3331,1)-1)</f>
        <v>theater</v>
      </c>
      <c r="R3331" s="10" t="str">
        <f t="shared" ref="R3331:R3394" si="432">RIGHT(N3331,LEN(N3331)-FIND("/",N3331))</f>
        <v>plays</v>
      </c>
      <c r="S3331" s="8">
        <f t="shared" ref="S3331:S3394" si="433">(J3331/86400)+25569+(-5/24)</f>
        <v>41837.114675925921</v>
      </c>
      <c r="T3331" s="8">
        <f t="shared" si="430"/>
        <v>41847.75</v>
      </c>
      <c r="U3331" s="7">
        <f t="shared" ref="U3331:U3394" si="434">T3331-S3331</f>
        <v>10.635324074079108</v>
      </c>
    </row>
    <row r="3332" spans="1:21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429"/>
        <v>106.26666666666667</v>
      </c>
      <c r="P3332" s="7">
        <f t="shared" si="428"/>
        <v>23.10144927536232</v>
      </c>
      <c r="Q3332" s="9" t="str">
        <f t="shared" si="431"/>
        <v>theater</v>
      </c>
      <c r="R3332" s="10" t="str">
        <f t="shared" si="432"/>
        <v>plays</v>
      </c>
      <c r="S3332" s="8">
        <f t="shared" si="433"/>
        <v>42065.679027777776</v>
      </c>
      <c r="T3332" s="8">
        <f t="shared" si="430"/>
        <v>42095.637361111112</v>
      </c>
      <c r="U3332" s="7">
        <f t="shared" si="434"/>
        <v>29.958333333335759</v>
      </c>
    </row>
    <row r="3333" spans="1:21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429"/>
        <v>104.52</v>
      </c>
      <c r="P3333" s="7">
        <f t="shared" si="428"/>
        <v>80.400000000000006</v>
      </c>
      <c r="Q3333" s="9" t="str">
        <f t="shared" si="431"/>
        <v>theater</v>
      </c>
      <c r="R3333" s="10" t="str">
        <f t="shared" si="432"/>
        <v>plays</v>
      </c>
      <c r="S3333" s="8">
        <f t="shared" si="433"/>
        <v>42248.48942129629</v>
      </c>
      <c r="T3333" s="8">
        <f t="shared" si="430"/>
        <v>42283.48942129629</v>
      </c>
      <c r="U3333" s="7">
        <f t="shared" si="434"/>
        <v>35</v>
      </c>
    </row>
    <row r="3334" spans="1:21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429"/>
        <v>100</v>
      </c>
      <c r="P3334" s="7">
        <f t="shared" si="428"/>
        <v>72.289156626506028</v>
      </c>
      <c r="Q3334" s="9" t="str">
        <f t="shared" si="431"/>
        <v>theater</v>
      </c>
      <c r="R3334" s="10" t="str">
        <f t="shared" si="432"/>
        <v>plays</v>
      </c>
      <c r="S3334" s="8">
        <f t="shared" si="433"/>
        <v>41809.651967592588</v>
      </c>
      <c r="T3334" s="8">
        <f t="shared" si="430"/>
        <v>41839.651967592588</v>
      </c>
      <c r="U3334" s="7">
        <f t="shared" si="434"/>
        <v>30</v>
      </c>
    </row>
    <row r="3335" spans="1:21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429"/>
        <v>104.57142857142857</v>
      </c>
      <c r="P3335" s="7">
        <f t="shared" si="428"/>
        <v>32.972972972972975</v>
      </c>
      <c r="Q3335" s="9" t="str">
        <f t="shared" si="431"/>
        <v>theater</v>
      </c>
      <c r="R3335" s="10" t="str">
        <f t="shared" si="432"/>
        <v>plays</v>
      </c>
      <c r="S3335" s="8">
        <f t="shared" si="433"/>
        <v>42148.468518518515</v>
      </c>
      <c r="T3335" s="8">
        <f t="shared" si="430"/>
        <v>42170.468518518515</v>
      </c>
      <c r="U3335" s="7">
        <f t="shared" si="434"/>
        <v>22</v>
      </c>
    </row>
    <row r="3336" spans="1:21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429"/>
        <v>138.62051149573753</v>
      </c>
      <c r="P3336" s="7">
        <f t="shared" si="428"/>
        <v>116.65217391304348</v>
      </c>
      <c r="Q3336" s="9" t="str">
        <f t="shared" si="431"/>
        <v>theater</v>
      </c>
      <c r="R3336" s="10" t="str">
        <f t="shared" si="432"/>
        <v>plays</v>
      </c>
      <c r="S3336" s="8">
        <f t="shared" si="433"/>
        <v>42185.312754629624</v>
      </c>
      <c r="T3336" s="8">
        <f t="shared" si="430"/>
        <v>42215.312754629624</v>
      </c>
      <c r="U3336" s="7">
        <f t="shared" si="434"/>
        <v>30</v>
      </c>
    </row>
    <row r="3337" spans="1:21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429"/>
        <v>100.32</v>
      </c>
      <c r="P3337" s="7">
        <f t="shared" ref="P3337:P3400" si="435">E3337/L3337</f>
        <v>79.61904761904762</v>
      </c>
      <c r="Q3337" s="9" t="str">
        <f t="shared" si="431"/>
        <v>theater</v>
      </c>
      <c r="R3337" s="10" t="str">
        <f t="shared" si="432"/>
        <v>plays</v>
      </c>
      <c r="S3337" s="8">
        <f t="shared" si="433"/>
        <v>41827.465810185182</v>
      </c>
      <c r="T3337" s="8">
        <f t="shared" si="430"/>
        <v>41854.75</v>
      </c>
      <c r="U3337" s="7">
        <f t="shared" si="434"/>
        <v>27.284189814818092</v>
      </c>
    </row>
    <row r="3338" spans="1:21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429"/>
        <v>100</v>
      </c>
      <c r="P3338" s="7">
        <f t="shared" si="435"/>
        <v>27.777777777777779</v>
      </c>
      <c r="Q3338" s="9" t="str">
        <f t="shared" si="431"/>
        <v>theater</v>
      </c>
      <c r="R3338" s="10" t="str">
        <f t="shared" si="432"/>
        <v>plays</v>
      </c>
      <c r="S3338" s="8">
        <f t="shared" si="433"/>
        <v>42437.190347222218</v>
      </c>
      <c r="T3338" s="8">
        <f t="shared" si="430"/>
        <v>42465.148680555554</v>
      </c>
      <c r="U3338" s="7">
        <f t="shared" si="434"/>
        <v>27.958333333335759</v>
      </c>
    </row>
    <row r="3339" spans="1:21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429"/>
        <v>110.2</v>
      </c>
      <c r="P3339" s="7">
        <f t="shared" si="435"/>
        <v>81.029411764705884</v>
      </c>
      <c r="Q3339" s="9" t="str">
        <f t="shared" si="431"/>
        <v>theater</v>
      </c>
      <c r="R3339" s="10" t="str">
        <f t="shared" si="432"/>
        <v>plays</v>
      </c>
      <c r="S3339" s="8">
        <f t="shared" si="433"/>
        <v>41901.073692129627</v>
      </c>
      <c r="T3339" s="8">
        <f t="shared" si="430"/>
        <v>41922.666666666664</v>
      </c>
      <c r="U3339" s="7">
        <f t="shared" si="434"/>
        <v>21.592974537037662</v>
      </c>
    </row>
    <row r="3340" spans="1:21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429"/>
        <v>102.18</v>
      </c>
      <c r="P3340" s="7">
        <f t="shared" si="435"/>
        <v>136.84821428571428</v>
      </c>
      <c r="Q3340" s="9" t="str">
        <f t="shared" si="431"/>
        <v>theater</v>
      </c>
      <c r="R3340" s="10" t="str">
        <f t="shared" si="432"/>
        <v>plays</v>
      </c>
      <c r="S3340" s="8">
        <f t="shared" si="433"/>
        <v>42769.366666666661</v>
      </c>
      <c r="T3340" s="8">
        <f t="shared" si="430"/>
        <v>42790.366666666661</v>
      </c>
      <c r="U3340" s="7">
        <f t="shared" si="434"/>
        <v>21</v>
      </c>
    </row>
    <row r="3341" spans="1:21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429"/>
        <v>104.35</v>
      </c>
      <c r="P3341" s="7">
        <f t="shared" si="435"/>
        <v>177.61702127659575</v>
      </c>
      <c r="Q3341" s="9" t="str">
        <f t="shared" si="431"/>
        <v>theater</v>
      </c>
      <c r="R3341" s="10" t="str">
        <f t="shared" si="432"/>
        <v>plays</v>
      </c>
      <c r="S3341" s="8">
        <f t="shared" si="433"/>
        <v>42549.457384259258</v>
      </c>
      <c r="T3341" s="8">
        <f t="shared" si="430"/>
        <v>42579.457384259258</v>
      </c>
      <c r="U3341" s="7">
        <f t="shared" si="434"/>
        <v>30</v>
      </c>
    </row>
    <row r="3342" spans="1:21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429"/>
        <v>138.16666666666666</v>
      </c>
      <c r="P3342" s="7">
        <f t="shared" si="435"/>
        <v>109.07894736842105</v>
      </c>
      <c r="Q3342" s="9" t="str">
        <f t="shared" si="431"/>
        <v>theater</v>
      </c>
      <c r="R3342" s="10" t="str">
        <f t="shared" si="432"/>
        <v>plays</v>
      </c>
      <c r="S3342" s="8">
        <f t="shared" si="433"/>
        <v>42685.765671296293</v>
      </c>
      <c r="T3342" s="8">
        <f t="shared" si="430"/>
        <v>42710.765671296293</v>
      </c>
      <c r="U3342" s="7">
        <f t="shared" si="434"/>
        <v>25</v>
      </c>
    </row>
    <row r="3343" spans="1:21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429"/>
        <v>100</v>
      </c>
      <c r="P3343" s="7">
        <f t="shared" si="435"/>
        <v>119.64285714285714</v>
      </c>
      <c r="Q3343" s="9" t="str">
        <f t="shared" si="431"/>
        <v>theater</v>
      </c>
      <c r="R3343" s="10" t="str">
        <f t="shared" si="432"/>
        <v>plays</v>
      </c>
      <c r="S3343" s="8">
        <f t="shared" si="433"/>
        <v>42510.590520833335</v>
      </c>
      <c r="T3343" s="8">
        <f t="shared" si="430"/>
        <v>42533.499999999993</v>
      </c>
      <c r="U3343" s="7">
        <f t="shared" si="434"/>
        <v>22.909479166657547</v>
      </c>
    </row>
    <row r="3344" spans="1:21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429"/>
        <v>101.66666666666667</v>
      </c>
      <c r="P3344" s="7">
        <f t="shared" si="435"/>
        <v>78.205128205128204</v>
      </c>
      <c r="Q3344" s="9" t="str">
        <f t="shared" si="431"/>
        <v>theater</v>
      </c>
      <c r="R3344" s="10" t="str">
        <f t="shared" si="432"/>
        <v>plays</v>
      </c>
      <c r="S3344" s="8">
        <f t="shared" si="433"/>
        <v>42062.088078703702</v>
      </c>
      <c r="T3344" s="8">
        <f t="shared" si="430"/>
        <v>42094.999305555553</v>
      </c>
      <c r="U3344" s="7">
        <f t="shared" si="434"/>
        <v>32.911226851851097</v>
      </c>
    </row>
    <row r="3345" spans="1:21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429"/>
        <v>171.42857142857142</v>
      </c>
      <c r="P3345" s="7">
        <f t="shared" si="435"/>
        <v>52.173913043478258</v>
      </c>
      <c r="Q3345" s="9" t="str">
        <f t="shared" si="431"/>
        <v>theater</v>
      </c>
      <c r="R3345" s="10" t="str">
        <f t="shared" si="432"/>
        <v>plays</v>
      </c>
      <c r="S3345" s="8">
        <f t="shared" si="433"/>
        <v>42452.708148148151</v>
      </c>
      <c r="T3345" s="8">
        <f t="shared" si="430"/>
        <v>42473.345833333333</v>
      </c>
      <c r="U3345" s="7">
        <f t="shared" si="434"/>
        <v>20.637685185181908</v>
      </c>
    </row>
    <row r="3346" spans="1:21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429"/>
        <v>101.44444444444444</v>
      </c>
      <c r="P3346" s="7">
        <f t="shared" si="435"/>
        <v>114.125</v>
      </c>
      <c r="Q3346" s="9" t="str">
        <f t="shared" si="431"/>
        <v>theater</v>
      </c>
      <c r="R3346" s="10" t="str">
        <f t="shared" si="432"/>
        <v>plays</v>
      </c>
      <c r="S3346" s="8">
        <f t="shared" si="433"/>
        <v>41850.991817129623</v>
      </c>
      <c r="T3346" s="8">
        <f t="shared" si="430"/>
        <v>41880.991817129623</v>
      </c>
      <c r="U3346" s="7">
        <f t="shared" si="434"/>
        <v>30</v>
      </c>
    </row>
    <row r="3347" spans="1:21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429"/>
        <v>130</v>
      </c>
      <c r="P3347" s="7">
        <f t="shared" si="435"/>
        <v>50</v>
      </c>
      <c r="Q3347" s="9" t="str">
        <f t="shared" si="431"/>
        <v>theater</v>
      </c>
      <c r="R3347" s="10" t="str">
        <f t="shared" si="432"/>
        <v>plays</v>
      </c>
      <c r="S3347" s="8">
        <f t="shared" si="433"/>
        <v>42052.897777777776</v>
      </c>
      <c r="T3347" s="8">
        <f t="shared" si="430"/>
        <v>42111.817361111105</v>
      </c>
      <c r="U3347" s="7">
        <f t="shared" si="434"/>
        <v>58.919583333328774</v>
      </c>
    </row>
    <row r="3348" spans="1:21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429"/>
        <v>110</v>
      </c>
      <c r="P3348" s="7">
        <f t="shared" si="435"/>
        <v>91.666666666666671</v>
      </c>
      <c r="Q3348" s="9" t="str">
        <f t="shared" si="431"/>
        <v>theater</v>
      </c>
      <c r="R3348" s="10" t="str">
        <f t="shared" si="432"/>
        <v>plays</v>
      </c>
      <c r="S3348" s="8">
        <f t="shared" si="433"/>
        <v>42053.816087962965</v>
      </c>
      <c r="T3348" s="8">
        <f t="shared" si="430"/>
        <v>42060.816087962965</v>
      </c>
      <c r="U3348" s="7">
        <f t="shared" si="434"/>
        <v>7</v>
      </c>
    </row>
    <row r="3349" spans="1:21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429"/>
        <v>119.45</v>
      </c>
      <c r="P3349" s="7">
        <f t="shared" si="435"/>
        <v>108.59090909090909</v>
      </c>
      <c r="Q3349" s="9" t="str">
        <f t="shared" si="431"/>
        <v>theater</v>
      </c>
      <c r="R3349" s="10" t="str">
        <f t="shared" si="432"/>
        <v>plays</v>
      </c>
      <c r="S3349" s="8">
        <f t="shared" si="433"/>
        <v>42484.343217592592</v>
      </c>
      <c r="T3349" s="8">
        <f t="shared" si="430"/>
        <v>42498.666666666664</v>
      </c>
      <c r="U3349" s="7">
        <f t="shared" si="434"/>
        <v>14.323449074072414</v>
      </c>
    </row>
    <row r="3350" spans="1:21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429"/>
        <v>100.2909090909091</v>
      </c>
      <c r="P3350" s="7">
        <f t="shared" si="435"/>
        <v>69.822784810126578</v>
      </c>
      <c r="Q3350" s="9" t="str">
        <f t="shared" si="431"/>
        <v>theater</v>
      </c>
      <c r="R3350" s="10" t="str">
        <f t="shared" si="432"/>
        <v>plays</v>
      </c>
      <c r="S3350" s="8">
        <f t="shared" si="433"/>
        <v>42466.350462962961</v>
      </c>
      <c r="T3350" s="8">
        <f t="shared" si="430"/>
        <v>42489.957638888889</v>
      </c>
      <c r="U3350" s="7">
        <f t="shared" si="434"/>
        <v>23.607175925928459</v>
      </c>
    </row>
    <row r="3351" spans="1:21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429"/>
        <v>153.4</v>
      </c>
      <c r="P3351" s="7">
        <f t="shared" si="435"/>
        <v>109.57142857142857</v>
      </c>
      <c r="Q3351" s="9" t="str">
        <f t="shared" si="431"/>
        <v>theater</v>
      </c>
      <c r="R3351" s="10" t="str">
        <f t="shared" si="432"/>
        <v>plays</v>
      </c>
      <c r="S3351" s="8">
        <f t="shared" si="433"/>
        <v>42512.902453703697</v>
      </c>
      <c r="T3351" s="8">
        <f t="shared" si="430"/>
        <v>42534.499999999993</v>
      </c>
      <c r="U3351" s="7">
        <f t="shared" si="434"/>
        <v>21.597546296296059</v>
      </c>
    </row>
    <row r="3352" spans="1:21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429"/>
        <v>104.42857142857143</v>
      </c>
      <c r="P3352" s="7">
        <f t="shared" si="435"/>
        <v>71.666666666666671</v>
      </c>
      <c r="Q3352" s="9" t="str">
        <f t="shared" si="431"/>
        <v>theater</v>
      </c>
      <c r="R3352" s="10" t="str">
        <f t="shared" si="432"/>
        <v>plays</v>
      </c>
      <c r="S3352" s="8">
        <f t="shared" si="433"/>
        <v>42302.493182870363</v>
      </c>
      <c r="T3352" s="8">
        <f t="shared" si="430"/>
        <v>42337.749999999993</v>
      </c>
      <c r="U3352" s="7">
        <f t="shared" si="434"/>
        <v>35.256817129629781</v>
      </c>
    </row>
    <row r="3353" spans="1:21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429"/>
        <v>101.1</v>
      </c>
      <c r="P3353" s="7">
        <f t="shared" si="435"/>
        <v>93.611111111111114</v>
      </c>
      <c r="Q3353" s="9" t="str">
        <f t="shared" si="431"/>
        <v>theater</v>
      </c>
      <c r="R3353" s="10" t="str">
        <f t="shared" si="432"/>
        <v>plays</v>
      </c>
      <c r="S3353" s="8">
        <f t="shared" si="433"/>
        <v>41806.187094907407</v>
      </c>
      <c r="T3353" s="8">
        <f t="shared" si="430"/>
        <v>41843.25</v>
      </c>
      <c r="U3353" s="7">
        <f t="shared" si="434"/>
        <v>37.0629050925927</v>
      </c>
    </row>
    <row r="3354" spans="1:21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429"/>
        <v>107.52</v>
      </c>
      <c r="P3354" s="7">
        <f t="shared" si="435"/>
        <v>76.8</v>
      </c>
      <c r="Q3354" s="9" t="str">
        <f t="shared" si="431"/>
        <v>theater</v>
      </c>
      <c r="R3354" s="10" t="str">
        <f t="shared" si="432"/>
        <v>plays</v>
      </c>
      <c r="S3354" s="8">
        <f t="shared" si="433"/>
        <v>42495.784467592595</v>
      </c>
      <c r="T3354" s="8">
        <f t="shared" si="430"/>
        <v>42552.749999999993</v>
      </c>
      <c r="U3354" s="7">
        <f t="shared" si="434"/>
        <v>56.965532407397404</v>
      </c>
    </row>
    <row r="3355" spans="1:21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429"/>
        <v>315</v>
      </c>
      <c r="P3355" s="7">
        <f t="shared" si="435"/>
        <v>35.795454545454547</v>
      </c>
      <c r="Q3355" s="9" t="str">
        <f t="shared" si="431"/>
        <v>theater</v>
      </c>
      <c r="R3355" s="10" t="str">
        <f t="shared" si="432"/>
        <v>plays</v>
      </c>
      <c r="S3355" s="8">
        <f t="shared" si="433"/>
        <v>42479.223958333336</v>
      </c>
      <c r="T3355" s="8">
        <f t="shared" si="430"/>
        <v>42492.749999999993</v>
      </c>
      <c r="U3355" s="7">
        <f t="shared" si="434"/>
        <v>13.526041666656965</v>
      </c>
    </row>
    <row r="3356" spans="1:21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429"/>
        <v>101.93333333333334</v>
      </c>
      <c r="P3356" s="7">
        <f t="shared" si="435"/>
        <v>55.6</v>
      </c>
      <c r="Q3356" s="9" t="str">
        <f t="shared" si="431"/>
        <v>theater</v>
      </c>
      <c r="R3356" s="10" t="str">
        <f t="shared" si="432"/>
        <v>plays</v>
      </c>
      <c r="S3356" s="8">
        <f t="shared" si="433"/>
        <v>42270.518587962964</v>
      </c>
      <c r="T3356" s="8">
        <f t="shared" si="430"/>
        <v>42305.959027777775</v>
      </c>
      <c r="U3356" s="7">
        <f t="shared" si="434"/>
        <v>35.440439814810816</v>
      </c>
    </row>
    <row r="3357" spans="1:21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429"/>
        <v>126.28571428571429</v>
      </c>
      <c r="P3357" s="7">
        <f t="shared" si="435"/>
        <v>147.33333333333334</v>
      </c>
      <c r="Q3357" s="9" t="str">
        <f t="shared" si="431"/>
        <v>theater</v>
      </c>
      <c r="R3357" s="10" t="str">
        <f t="shared" si="432"/>
        <v>plays</v>
      </c>
      <c r="S3357" s="8">
        <f t="shared" si="433"/>
        <v>42489.411192129628</v>
      </c>
      <c r="T3357" s="8">
        <f t="shared" si="430"/>
        <v>42500.261805555558</v>
      </c>
      <c r="U3357" s="7">
        <f t="shared" si="434"/>
        <v>10.850613425929623</v>
      </c>
    </row>
    <row r="3358" spans="1:21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429"/>
        <v>101.4</v>
      </c>
      <c r="P3358" s="7">
        <f t="shared" si="435"/>
        <v>56.333333333333336</v>
      </c>
      <c r="Q3358" s="9" t="str">
        <f t="shared" si="431"/>
        <v>theater</v>
      </c>
      <c r="R3358" s="10" t="str">
        <f t="shared" si="432"/>
        <v>plays</v>
      </c>
      <c r="S3358" s="8">
        <f t="shared" si="433"/>
        <v>42536.607314814813</v>
      </c>
      <c r="T3358" s="8">
        <f t="shared" si="430"/>
        <v>42566.607314814813</v>
      </c>
      <c r="U3358" s="7">
        <f t="shared" si="434"/>
        <v>30</v>
      </c>
    </row>
    <row r="3359" spans="1:21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429"/>
        <v>101</v>
      </c>
      <c r="P3359" s="7">
        <f t="shared" si="435"/>
        <v>96.19047619047619</v>
      </c>
      <c r="Q3359" s="9" t="str">
        <f t="shared" si="431"/>
        <v>theater</v>
      </c>
      <c r="R3359" s="10" t="str">
        <f t="shared" si="432"/>
        <v>plays</v>
      </c>
      <c r="S3359" s="8">
        <f t="shared" si="433"/>
        <v>41822.209606481476</v>
      </c>
      <c r="T3359" s="8">
        <f t="shared" si="430"/>
        <v>41852.209606481476</v>
      </c>
      <c r="U3359" s="7">
        <f t="shared" si="434"/>
        <v>30</v>
      </c>
    </row>
    <row r="3360" spans="1:21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429"/>
        <v>102.99</v>
      </c>
      <c r="P3360" s="7">
        <f t="shared" si="435"/>
        <v>63.574074074074076</v>
      </c>
      <c r="Q3360" s="9" t="str">
        <f t="shared" si="431"/>
        <v>theater</v>
      </c>
      <c r="R3360" s="10" t="str">
        <f t="shared" si="432"/>
        <v>plays</v>
      </c>
      <c r="S3360" s="8">
        <f t="shared" si="433"/>
        <v>41932.102766203701</v>
      </c>
      <c r="T3360" s="8">
        <f t="shared" si="430"/>
        <v>41962.144432870373</v>
      </c>
      <c r="U3360" s="7">
        <f t="shared" si="434"/>
        <v>30.041666666671517</v>
      </c>
    </row>
    <row r="3361" spans="1:21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429"/>
        <v>106.25</v>
      </c>
      <c r="P3361" s="7">
        <f t="shared" si="435"/>
        <v>184.78260869565219</v>
      </c>
      <c r="Q3361" s="9" t="str">
        <f t="shared" si="431"/>
        <v>theater</v>
      </c>
      <c r="R3361" s="10" t="str">
        <f t="shared" si="432"/>
        <v>plays</v>
      </c>
      <c r="S3361" s="8">
        <f t="shared" si="433"/>
        <v>42745.848773148151</v>
      </c>
      <c r="T3361" s="8">
        <f t="shared" si="430"/>
        <v>42790.848773148151</v>
      </c>
      <c r="U3361" s="7">
        <f t="shared" si="434"/>
        <v>45</v>
      </c>
    </row>
    <row r="3362" spans="1:21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429"/>
        <v>101.37777777777778</v>
      </c>
      <c r="P3362" s="7">
        <f t="shared" si="435"/>
        <v>126.72222222222223</v>
      </c>
      <c r="Q3362" s="9" t="str">
        <f t="shared" si="431"/>
        <v>theater</v>
      </c>
      <c r="R3362" s="10" t="str">
        <f t="shared" si="432"/>
        <v>plays</v>
      </c>
      <c r="S3362" s="8">
        <f t="shared" si="433"/>
        <v>42696.874340277776</v>
      </c>
      <c r="T3362" s="8">
        <f t="shared" si="430"/>
        <v>42718.457638888889</v>
      </c>
      <c r="U3362" s="7">
        <f t="shared" si="434"/>
        <v>21.583298611112696</v>
      </c>
    </row>
    <row r="3363" spans="1:21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429"/>
        <v>113.46</v>
      </c>
      <c r="P3363" s="7">
        <f t="shared" si="435"/>
        <v>83.42647058823529</v>
      </c>
      <c r="Q3363" s="9" t="str">
        <f t="shared" si="431"/>
        <v>theater</v>
      </c>
      <c r="R3363" s="10" t="str">
        <f t="shared" si="432"/>
        <v>plays</v>
      </c>
      <c r="S3363" s="8">
        <f t="shared" si="433"/>
        <v>41865.817013888889</v>
      </c>
      <c r="T3363" s="8">
        <f t="shared" si="430"/>
        <v>41883.457638888889</v>
      </c>
      <c r="U3363" s="7">
        <f t="shared" si="434"/>
        <v>17.640625</v>
      </c>
    </row>
    <row r="3364" spans="1:21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429"/>
        <v>218</v>
      </c>
      <c r="P3364" s="7">
        <f t="shared" si="435"/>
        <v>54.5</v>
      </c>
      <c r="Q3364" s="9" t="str">
        <f t="shared" si="431"/>
        <v>theater</v>
      </c>
      <c r="R3364" s="10" t="str">
        <f t="shared" si="432"/>
        <v>plays</v>
      </c>
      <c r="S3364" s="8">
        <f t="shared" si="433"/>
        <v>42055.883298611108</v>
      </c>
      <c r="T3364" s="8">
        <f t="shared" si="430"/>
        <v>42069.996527777774</v>
      </c>
      <c r="U3364" s="7">
        <f t="shared" si="434"/>
        <v>14.113229166665406</v>
      </c>
    </row>
    <row r="3365" spans="1:21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429"/>
        <v>101.41935483870968</v>
      </c>
      <c r="P3365" s="7">
        <f t="shared" si="435"/>
        <v>302.30769230769232</v>
      </c>
      <c r="Q3365" s="9" t="str">
        <f t="shared" si="431"/>
        <v>theater</v>
      </c>
      <c r="R3365" s="10" t="str">
        <f t="shared" si="432"/>
        <v>plays</v>
      </c>
      <c r="S3365" s="8">
        <f t="shared" si="433"/>
        <v>41851.563020833331</v>
      </c>
      <c r="T3365" s="8">
        <f t="shared" si="430"/>
        <v>41870.458333333328</v>
      </c>
      <c r="U3365" s="7">
        <f t="shared" si="434"/>
        <v>18.89531249999709</v>
      </c>
    </row>
    <row r="3366" spans="1:21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429"/>
        <v>105.93333333333334</v>
      </c>
      <c r="P3366" s="7">
        <f t="shared" si="435"/>
        <v>44.138888888888886</v>
      </c>
      <c r="Q3366" s="9" t="str">
        <f t="shared" si="431"/>
        <v>theater</v>
      </c>
      <c r="R3366" s="10" t="str">
        <f t="shared" si="432"/>
        <v>plays</v>
      </c>
      <c r="S3366" s="8">
        <f t="shared" si="433"/>
        <v>42422.769085648142</v>
      </c>
      <c r="T3366" s="8">
        <f t="shared" si="430"/>
        <v>42444.666666666664</v>
      </c>
      <c r="U3366" s="7">
        <f t="shared" si="434"/>
        <v>21.897581018522033</v>
      </c>
    </row>
    <row r="3367" spans="1:21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429"/>
        <v>104</v>
      </c>
      <c r="P3367" s="7">
        <f t="shared" si="435"/>
        <v>866.66666666666663</v>
      </c>
      <c r="Q3367" s="9" t="str">
        <f t="shared" si="431"/>
        <v>theater</v>
      </c>
      <c r="R3367" s="10" t="str">
        <f t="shared" si="432"/>
        <v>plays</v>
      </c>
      <c r="S3367" s="8">
        <f t="shared" si="433"/>
        <v>42320.893425925919</v>
      </c>
      <c r="T3367" s="8">
        <f t="shared" si="430"/>
        <v>42350.893425925919</v>
      </c>
      <c r="U3367" s="7">
        <f t="shared" si="434"/>
        <v>30</v>
      </c>
    </row>
    <row r="3368" spans="1:21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429"/>
        <v>221</v>
      </c>
      <c r="P3368" s="7">
        <f t="shared" si="435"/>
        <v>61.388888888888886</v>
      </c>
      <c r="Q3368" s="9" t="str">
        <f t="shared" si="431"/>
        <v>theater</v>
      </c>
      <c r="R3368" s="10" t="str">
        <f t="shared" si="432"/>
        <v>plays</v>
      </c>
      <c r="S3368" s="8">
        <f t="shared" si="433"/>
        <v>42106.859224537031</v>
      </c>
      <c r="T3368" s="8">
        <f t="shared" si="430"/>
        <v>42136.859224537031</v>
      </c>
      <c r="U3368" s="7">
        <f t="shared" si="434"/>
        <v>30</v>
      </c>
    </row>
    <row r="3369" spans="1:21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429"/>
        <v>118.66666666666667</v>
      </c>
      <c r="P3369" s="7">
        <f t="shared" si="435"/>
        <v>29.666666666666668</v>
      </c>
      <c r="Q3369" s="9" t="str">
        <f t="shared" si="431"/>
        <v>theater</v>
      </c>
      <c r="R3369" s="10" t="str">
        <f t="shared" si="432"/>
        <v>plays</v>
      </c>
      <c r="S3369" s="8">
        <f t="shared" si="433"/>
        <v>42192.725624999999</v>
      </c>
      <c r="T3369" s="8">
        <f t="shared" si="430"/>
        <v>42217.725624999999</v>
      </c>
      <c r="U3369" s="7">
        <f t="shared" si="434"/>
        <v>25</v>
      </c>
    </row>
    <row r="3370" spans="1:21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429"/>
        <v>104.6</v>
      </c>
      <c r="P3370" s="7">
        <f t="shared" si="435"/>
        <v>45.478260869565219</v>
      </c>
      <c r="Q3370" s="9" t="str">
        <f t="shared" si="431"/>
        <v>theater</v>
      </c>
      <c r="R3370" s="10" t="str">
        <f t="shared" si="432"/>
        <v>plays</v>
      </c>
      <c r="S3370" s="8">
        <f t="shared" si="433"/>
        <v>41968.991423611107</v>
      </c>
      <c r="T3370" s="8">
        <f t="shared" si="430"/>
        <v>42004.999999999993</v>
      </c>
      <c r="U3370" s="7">
        <f t="shared" si="434"/>
        <v>36.008576388885558</v>
      </c>
    </row>
    <row r="3371" spans="1:21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429"/>
        <v>103.9</v>
      </c>
      <c r="P3371" s="7">
        <f t="shared" si="435"/>
        <v>96.203703703703709</v>
      </c>
      <c r="Q3371" s="9" t="str">
        <f t="shared" si="431"/>
        <v>theater</v>
      </c>
      <c r="R3371" s="10" t="str">
        <f t="shared" si="432"/>
        <v>plays</v>
      </c>
      <c r="S3371" s="8">
        <f t="shared" si="433"/>
        <v>42689.833101851851</v>
      </c>
      <c r="T3371" s="8">
        <f t="shared" si="430"/>
        <v>42749.833101851851</v>
      </c>
      <c r="U3371" s="7">
        <f t="shared" si="434"/>
        <v>60</v>
      </c>
    </row>
    <row r="3372" spans="1:21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429"/>
        <v>117.73333333333333</v>
      </c>
      <c r="P3372" s="7">
        <f t="shared" si="435"/>
        <v>67.92307692307692</v>
      </c>
      <c r="Q3372" s="9" t="str">
        <f t="shared" si="431"/>
        <v>theater</v>
      </c>
      <c r="R3372" s="10" t="str">
        <f t="shared" si="432"/>
        <v>plays</v>
      </c>
      <c r="S3372" s="8">
        <f t="shared" si="433"/>
        <v>42690.125983796293</v>
      </c>
      <c r="T3372" s="8">
        <f t="shared" si="430"/>
        <v>42721.124999999993</v>
      </c>
      <c r="U3372" s="7">
        <f t="shared" si="434"/>
        <v>30.999016203699284</v>
      </c>
    </row>
    <row r="3373" spans="1:21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429"/>
        <v>138.5</v>
      </c>
      <c r="P3373" s="7">
        <f t="shared" si="435"/>
        <v>30.777777777777779</v>
      </c>
      <c r="Q3373" s="9" t="str">
        <f t="shared" si="431"/>
        <v>theater</v>
      </c>
      <c r="R3373" s="10" t="str">
        <f t="shared" si="432"/>
        <v>plays</v>
      </c>
      <c r="S3373" s="8">
        <f t="shared" si="433"/>
        <v>42312.666261574072</v>
      </c>
      <c r="T3373" s="8">
        <f t="shared" si="430"/>
        <v>42340.666261574072</v>
      </c>
      <c r="U3373" s="7">
        <f t="shared" si="434"/>
        <v>28</v>
      </c>
    </row>
    <row r="3374" spans="1:21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429"/>
        <v>103.5</v>
      </c>
      <c r="P3374" s="7">
        <f t="shared" si="435"/>
        <v>38.333333333333336</v>
      </c>
      <c r="Q3374" s="9" t="str">
        <f t="shared" si="431"/>
        <v>theater</v>
      </c>
      <c r="R3374" s="10" t="str">
        <f t="shared" si="432"/>
        <v>plays</v>
      </c>
      <c r="S3374" s="8">
        <f t="shared" si="433"/>
        <v>41855.339768518512</v>
      </c>
      <c r="T3374" s="8">
        <f t="shared" si="430"/>
        <v>41875.999305555553</v>
      </c>
      <c r="U3374" s="7">
        <f t="shared" si="434"/>
        <v>20.659537037041446</v>
      </c>
    </row>
    <row r="3375" spans="1:21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429"/>
        <v>100.25</v>
      </c>
      <c r="P3375" s="7">
        <f t="shared" si="435"/>
        <v>66.833333333333329</v>
      </c>
      <c r="Q3375" s="9" t="str">
        <f t="shared" si="431"/>
        <v>theater</v>
      </c>
      <c r="R3375" s="10" t="str">
        <f t="shared" si="432"/>
        <v>plays</v>
      </c>
      <c r="S3375" s="8">
        <f t="shared" si="433"/>
        <v>42179.646296296291</v>
      </c>
      <c r="T3375" s="8">
        <f t="shared" si="430"/>
        <v>42203.458333333336</v>
      </c>
      <c r="U3375" s="7">
        <f t="shared" si="434"/>
        <v>23.812037037045229</v>
      </c>
    </row>
    <row r="3376" spans="1:21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429"/>
        <v>106.57142857142857</v>
      </c>
      <c r="P3376" s="7">
        <f t="shared" si="435"/>
        <v>71.730769230769226</v>
      </c>
      <c r="Q3376" s="9" t="str">
        <f t="shared" si="431"/>
        <v>theater</v>
      </c>
      <c r="R3376" s="10" t="str">
        <f t="shared" si="432"/>
        <v>plays</v>
      </c>
      <c r="S3376" s="8">
        <f t="shared" si="433"/>
        <v>42275.523333333331</v>
      </c>
      <c r="T3376" s="8">
        <f t="shared" si="430"/>
        <v>42305.523333333331</v>
      </c>
      <c r="U3376" s="7">
        <f t="shared" si="434"/>
        <v>30</v>
      </c>
    </row>
    <row r="3377" spans="1:21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429"/>
        <v>100</v>
      </c>
      <c r="P3377" s="7">
        <f t="shared" si="435"/>
        <v>176.47058823529412</v>
      </c>
      <c r="Q3377" s="9" t="str">
        <f t="shared" si="431"/>
        <v>theater</v>
      </c>
      <c r="R3377" s="10" t="str">
        <f t="shared" si="432"/>
        <v>plays</v>
      </c>
      <c r="S3377" s="8">
        <f t="shared" si="433"/>
        <v>41765.402465277773</v>
      </c>
      <c r="T3377" s="8">
        <f t="shared" si="430"/>
        <v>41777.402465277773</v>
      </c>
      <c r="U3377" s="7">
        <f t="shared" si="434"/>
        <v>12</v>
      </c>
    </row>
    <row r="3378" spans="1:21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429"/>
        <v>100.0125</v>
      </c>
      <c r="P3378" s="7">
        <f t="shared" si="435"/>
        <v>421.10526315789474</v>
      </c>
      <c r="Q3378" s="9" t="str">
        <f t="shared" si="431"/>
        <v>theater</v>
      </c>
      <c r="R3378" s="10" t="str">
        <f t="shared" si="432"/>
        <v>plays</v>
      </c>
      <c r="S3378" s="8">
        <f t="shared" si="433"/>
        <v>42059.492986111109</v>
      </c>
      <c r="T3378" s="8">
        <f t="shared" si="430"/>
        <v>42119.451319444437</v>
      </c>
      <c r="U3378" s="7">
        <f t="shared" si="434"/>
        <v>59.958333333328483</v>
      </c>
    </row>
    <row r="3379" spans="1:21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429"/>
        <v>101.05</v>
      </c>
      <c r="P3379" s="7">
        <f t="shared" si="435"/>
        <v>104.98701298701299</v>
      </c>
      <c r="Q3379" s="9" t="str">
        <f t="shared" si="431"/>
        <v>theater</v>
      </c>
      <c r="R3379" s="10" t="str">
        <f t="shared" si="432"/>
        <v>plays</v>
      </c>
      <c r="S3379" s="8">
        <f t="shared" si="433"/>
        <v>42053.524293981478</v>
      </c>
      <c r="T3379" s="8">
        <f t="shared" si="430"/>
        <v>42083.49722222222</v>
      </c>
      <c r="U3379" s="7">
        <f t="shared" si="434"/>
        <v>29.972928240742476</v>
      </c>
    </row>
    <row r="3380" spans="1:21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429"/>
        <v>107.63636363636364</v>
      </c>
      <c r="P3380" s="7">
        <f t="shared" si="435"/>
        <v>28.19047619047619</v>
      </c>
      <c r="Q3380" s="9" t="str">
        <f t="shared" si="431"/>
        <v>theater</v>
      </c>
      <c r="R3380" s="10" t="str">
        <f t="shared" si="432"/>
        <v>plays</v>
      </c>
      <c r="S3380" s="8">
        <f t="shared" si="433"/>
        <v>41858.147060185183</v>
      </c>
      <c r="T3380" s="8">
        <f t="shared" si="430"/>
        <v>41882.338888888888</v>
      </c>
      <c r="U3380" s="7">
        <f t="shared" si="434"/>
        <v>24.191828703704232</v>
      </c>
    </row>
    <row r="3381" spans="1:21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429"/>
        <v>103.65</v>
      </c>
      <c r="P3381" s="7">
        <f t="shared" si="435"/>
        <v>54.55263157894737</v>
      </c>
      <c r="Q3381" s="9" t="str">
        <f t="shared" si="431"/>
        <v>theater</v>
      </c>
      <c r="R3381" s="10" t="str">
        <f t="shared" si="432"/>
        <v>plays</v>
      </c>
      <c r="S3381" s="8">
        <f t="shared" si="433"/>
        <v>42225.305555555555</v>
      </c>
      <c r="T3381" s="8">
        <f t="shared" si="430"/>
        <v>42242.749999999993</v>
      </c>
      <c r="U3381" s="7">
        <f t="shared" si="434"/>
        <v>17.444444444437977</v>
      </c>
    </row>
    <row r="3382" spans="1:21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429"/>
        <v>104.43333333333334</v>
      </c>
      <c r="P3382" s="7">
        <f t="shared" si="435"/>
        <v>111.89285714285714</v>
      </c>
      <c r="Q3382" s="9" t="str">
        <f t="shared" si="431"/>
        <v>theater</v>
      </c>
      <c r="R3382" s="10" t="str">
        <f t="shared" si="432"/>
        <v>plays</v>
      </c>
      <c r="S3382" s="8">
        <f t="shared" si="433"/>
        <v>41937.745115740741</v>
      </c>
      <c r="T3382" s="8">
        <f t="shared" si="430"/>
        <v>41972.786782407406</v>
      </c>
      <c r="U3382" s="7">
        <f t="shared" si="434"/>
        <v>35.041666666664241</v>
      </c>
    </row>
    <row r="3383" spans="1:21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429"/>
        <v>102.25</v>
      </c>
      <c r="P3383" s="7">
        <f t="shared" si="435"/>
        <v>85.208333333333329</v>
      </c>
      <c r="Q3383" s="9" t="str">
        <f t="shared" si="431"/>
        <v>theater</v>
      </c>
      <c r="R3383" s="10" t="str">
        <f t="shared" si="432"/>
        <v>plays</v>
      </c>
      <c r="S3383" s="8">
        <f t="shared" si="433"/>
        <v>42043.976655092592</v>
      </c>
      <c r="T3383" s="8">
        <f t="shared" si="430"/>
        <v>42073.934988425921</v>
      </c>
      <c r="U3383" s="7">
        <f t="shared" si="434"/>
        <v>29.958333333328483</v>
      </c>
    </row>
    <row r="3384" spans="1:21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429"/>
        <v>100.74285714285715</v>
      </c>
      <c r="P3384" s="7">
        <f t="shared" si="435"/>
        <v>76.652173913043484</v>
      </c>
      <c r="Q3384" s="9" t="str">
        <f t="shared" si="431"/>
        <v>theater</v>
      </c>
      <c r="R3384" s="10" t="str">
        <f t="shared" si="432"/>
        <v>plays</v>
      </c>
      <c r="S3384" s="8">
        <f t="shared" si="433"/>
        <v>42559.222870370366</v>
      </c>
      <c r="T3384" s="8">
        <f t="shared" si="430"/>
        <v>42583.749305555553</v>
      </c>
      <c r="U3384" s="7">
        <f t="shared" si="434"/>
        <v>24.526435185187438</v>
      </c>
    </row>
    <row r="3385" spans="1:21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429"/>
        <v>111.71428571428571</v>
      </c>
      <c r="P3385" s="7">
        <f t="shared" si="435"/>
        <v>65.166666666666671</v>
      </c>
      <c r="Q3385" s="9" t="str">
        <f t="shared" si="431"/>
        <v>theater</v>
      </c>
      <c r="R3385" s="10" t="str">
        <f t="shared" si="432"/>
        <v>plays</v>
      </c>
      <c r="S3385" s="8">
        <f t="shared" si="433"/>
        <v>42524.574305555558</v>
      </c>
      <c r="T3385" s="8">
        <f t="shared" si="430"/>
        <v>42544.574305555558</v>
      </c>
      <c r="U3385" s="7">
        <f t="shared" si="434"/>
        <v>20</v>
      </c>
    </row>
    <row r="3386" spans="1:21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429"/>
        <v>100.011</v>
      </c>
      <c r="P3386" s="7">
        <f t="shared" si="435"/>
        <v>93.760312499999998</v>
      </c>
      <c r="Q3386" s="9" t="str">
        <f t="shared" si="431"/>
        <v>theater</v>
      </c>
      <c r="R3386" s="10" t="str">
        <f t="shared" si="432"/>
        <v>plays</v>
      </c>
      <c r="S3386" s="8">
        <f t="shared" si="433"/>
        <v>42291.879259259258</v>
      </c>
      <c r="T3386" s="8">
        <f t="shared" si="430"/>
        <v>42328.916666666664</v>
      </c>
      <c r="U3386" s="7">
        <f t="shared" si="434"/>
        <v>37.037407407406135</v>
      </c>
    </row>
    <row r="3387" spans="1:21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429"/>
        <v>100</v>
      </c>
      <c r="P3387" s="7">
        <f t="shared" si="435"/>
        <v>133.33333333333334</v>
      </c>
      <c r="Q3387" s="9" t="str">
        <f t="shared" si="431"/>
        <v>theater</v>
      </c>
      <c r="R3387" s="10" t="str">
        <f t="shared" si="432"/>
        <v>plays</v>
      </c>
      <c r="S3387" s="8">
        <f t="shared" si="433"/>
        <v>41953.659166666665</v>
      </c>
      <c r="T3387" s="8">
        <f t="shared" si="430"/>
        <v>41983.659166666665</v>
      </c>
      <c r="U3387" s="7">
        <f t="shared" si="434"/>
        <v>30</v>
      </c>
    </row>
    <row r="3388" spans="1:21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429"/>
        <v>105</v>
      </c>
      <c r="P3388" s="7">
        <f t="shared" si="435"/>
        <v>51.219512195121951</v>
      </c>
      <c r="Q3388" s="9" t="str">
        <f t="shared" si="431"/>
        <v>theater</v>
      </c>
      <c r="R3388" s="10" t="str">
        <f t="shared" si="432"/>
        <v>plays</v>
      </c>
      <c r="S3388" s="8">
        <f t="shared" si="433"/>
        <v>41946.436412037037</v>
      </c>
      <c r="T3388" s="8">
        <f t="shared" si="430"/>
        <v>41976.436412037037</v>
      </c>
      <c r="U3388" s="7">
        <f t="shared" si="434"/>
        <v>30</v>
      </c>
    </row>
    <row r="3389" spans="1:21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429"/>
        <v>116.86666666666666</v>
      </c>
      <c r="P3389" s="7">
        <f t="shared" si="435"/>
        <v>100.17142857142858</v>
      </c>
      <c r="Q3389" s="9" t="str">
        <f t="shared" si="431"/>
        <v>theater</v>
      </c>
      <c r="R3389" s="10" t="str">
        <f t="shared" si="432"/>
        <v>plays</v>
      </c>
      <c r="S3389" s="8">
        <f t="shared" si="433"/>
        <v>41947.554259259261</v>
      </c>
      <c r="T3389" s="8">
        <f t="shared" si="430"/>
        <v>41987.554259259261</v>
      </c>
      <c r="U3389" s="7">
        <f t="shared" si="434"/>
        <v>40</v>
      </c>
    </row>
    <row r="3390" spans="1:21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429"/>
        <v>103.8</v>
      </c>
      <c r="P3390" s="7">
        <f t="shared" si="435"/>
        <v>34.6</v>
      </c>
      <c r="Q3390" s="9" t="str">
        <f t="shared" si="431"/>
        <v>theater</v>
      </c>
      <c r="R3390" s="10" t="str">
        <f t="shared" si="432"/>
        <v>plays</v>
      </c>
      <c r="S3390" s="8">
        <f t="shared" si="433"/>
        <v>42143.252789351849</v>
      </c>
      <c r="T3390" s="8">
        <f t="shared" si="430"/>
        <v>42173.252789351849</v>
      </c>
      <c r="U3390" s="7">
        <f t="shared" si="434"/>
        <v>30</v>
      </c>
    </row>
    <row r="3391" spans="1:21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429"/>
        <v>114.5</v>
      </c>
      <c r="P3391" s="7">
        <f t="shared" si="435"/>
        <v>184.67741935483872</v>
      </c>
      <c r="Q3391" s="9" t="str">
        <f t="shared" si="431"/>
        <v>theater</v>
      </c>
      <c r="R3391" s="10" t="str">
        <f t="shared" si="432"/>
        <v>plays</v>
      </c>
      <c r="S3391" s="8">
        <f t="shared" si="433"/>
        <v>42494.355115740742</v>
      </c>
      <c r="T3391" s="8">
        <f t="shared" si="430"/>
        <v>42524.355115740742</v>
      </c>
      <c r="U3391" s="7">
        <f t="shared" si="434"/>
        <v>30</v>
      </c>
    </row>
    <row r="3392" spans="1:21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429"/>
        <v>102.4</v>
      </c>
      <c r="P3392" s="7">
        <f t="shared" si="435"/>
        <v>69.818181818181813</v>
      </c>
      <c r="Q3392" s="9" t="str">
        <f t="shared" si="431"/>
        <v>theater</v>
      </c>
      <c r="R3392" s="10" t="str">
        <f t="shared" si="432"/>
        <v>plays</v>
      </c>
      <c r="S3392" s="8">
        <f t="shared" si="433"/>
        <v>41815.566493055558</v>
      </c>
      <c r="T3392" s="8">
        <f t="shared" si="430"/>
        <v>41830.566493055558</v>
      </c>
      <c r="U3392" s="7">
        <f t="shared" si="434"/>
        <v>15</v>
      </c>
    </row>
    <row r="3393" spans="1:21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429"/>
        <v>223</v>
      </c>
      <c r="P3393" s="7">
        <f t="shared" si="435"/>
        <v>61.944444444444443</v>
      </c>
      <c r="Q3393" s="9" t="str">
        <f t="shared" si="431"/>
        <v>theater</v>
      </c>
      <c r="R3393" s="10" t="str">
        <f t="shared" si="432"/>
        <v>plays</v>
      </c>
      <c r="S3393" s="8">
        <f t="shared" si="433"/>
        <v>41830.337361111109</v>
      </c>
      <c r="T3393" s="8">
        <f t="shared" si="430"/>
        <v>41859.727777777771</v>
      </c>
      <c r="U3393" s="7">
        <f t="shared" si="434"/>
        <v>29.390416666661622</v>
      </c>
    </row>
    <row r="3394" spans="1:21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436">E3394*100/D3394</f>
        <v>100</v>
      </c>
      <c r="P3394" s="7">
        <f t="shared" si="435"/>
        <v>41.666666666666664</v>
      </c>
      <c r="Q3394" s="9" t="str">
        <f t="shared" si="431"/>
        <v>theater</v>
      </c>
      <c r="R3394" s="10" t="str">
        <f t="shared" si="432"/>
        <v>plays</v>
      </c>
      <c r="S3394" s="8">
        <f t="shared" si="433"/>
        <v>42446.63721064815</v>
      </c>
      <c r="T3394" s="8">
        <f t="shared" ref="T3394:T3457" si="437">(I3394/86400)+25569+(-5/24)</f>
        <v>42496.63721064815</v>
      </c>
      <c r="U3394" s="7">
        <f t="shared" si="434"/>
        <v>50</v>
      </c>
    </row>
    <row r="3395" spans="1:21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436"/>
        <v>105.8</v>
      </c>
      <c r="P3395" s="7">
        <f t="shared" si="435"/>
        <v>36.06818181818182</v>
      </c>
      <c r="Q3395" s="9" t="str">
        <f t="shared" ref="Q3395:Q3458" si="438">LEFT(N3395, SEARCH("/",N3395,1)-1)</f>
        <v>theater</v>
      </c>
      <c r="R3395" s="10" t="str">
        <f t="shared" ref="R3395:R3458" si="439">RIGHT(N3395,LEN(N3395)-FIND("/",N3395))</f>
        <v>plays</v>
      </c>
      <c r="S3395" s="8">
        <f t="shared" ref="S3395:S3458" si="440">(J3395/86400)+25569+(-5/24)</f>
        <v>41923.713310185187</v>
      </c>
      <c r="T3395" s="8">
        <f t="shared" si="437"/>
        <v>41948.823611111111</v>
      </c>
      <c r="U3395" s="7">
        <f t="shared" ref="U3395:U3458" si="441">T3395-S3395</f>
        <v>25.110300925924093</v>
      </c>
    </row>
    <row r="3396" spans="1:21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436"/>
        <v>142.36363636363637</v>
      </c>
      <c r="P3396" s="7">
        <f t="shared" si="435"/>
        <v>29</v>
      </c>
      <c r="Q3396" s="9" t="str">
        <f t="shared" si="438"/>
        <v>theater</v>
      </c>
      <c r="R3396" s="10" t="str">
        <f t="shared" si="439"/>
        <v>plays</v>
      </c>
      <c r="S3396" s="8">
        <f t="shared" si="440"/>
        <v>41817.387094907404</v>
      </c>
      <c r="T3396" s="8">
        <f t="shared" si="437"/>
        <v>41847.387094907404</v>
      </c>
      <c r="U3396" s="7">
        <f t="shared" si="441"/>
        <v>30</v>
      </c>
    </row>
    <row r="3397" spans="1:21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436"/>
        <v>184</v>
      </c>
      <c r="P3397" s="7">
        <f t="shared" si="435"/>
        <v>24.210526315789473</v>
      </c>
      <c r="Q3397" s="9" t="str">
        <f t="shared" si="438"/>
        <v>theater</v>
      </c>
      <c r="R3397" s="10" t="str">
        <f t="shared" si="439"/>
        <v>plays</v>
      </c>
      <c r="S3397" s="8">
        <f t="shared" si="440"/>
        <v>42140.503981481474</v>
      </c>
      <c r="T3397" s="8">
        <f t="shared" si="437"/>
        <v>42154.548611111109</v>
      </c>
      <c r="U3397" s="7">
        <f t="shared" si="441"/>
        <v>14.044629629635892</v>
      </c>
    </row>
    <row r="3398" spans="1:21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436"/>
        <v>104.33333333333333</v>
      </c>
      <c r="P3398" s="7">
        <f t="shared" si="435"/>
        <v>55.892857142857146</v>
      </c>
      <c r="Q3398" s="9" t="str">
        <f t="shared" si="438"/>
        <v>theater</v>
      </c>
      <c r="R3398" s="10" t="str">
        <f t="shared" si="439"/>
        <v>plays</v>
      </c>
      <c r="S3398" s="8">
        <f t="shared" si="440"/>
        <v>41764.238298611112</v>
      </c>
      <c r="T3398" s="8">
        <f t="shared" si="437"/>
        <v>41790.957638888889</v>
      </c>
      <c r="U3398" s="7">
        <f t="shared" si="441"/>
        <v>26.719340277777519</v>
      </c>
    </row>
    <row r="3399" spans="1:21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436"/>
        <v>112</v>
      </c>
      <c r="P3399" s="7">
        <f t="shared" si="435"/>
        <v>11.666666666666666</v>
      </c>
      <c r="Q3399" s="9" t="str">
        <f t="shared" si="438"/>
        <v>theater</v>
      </c>
      <c r="R3399" s="10" t="str">
        <f t="shared" si="439"/>
        <v>plays</v>
      </c>
      <c r="S3399" s="8">
        <f t="shared" si="440"/>
        <v>42378.270011574066</v>
      </c>
      <c r="T3399" s="8">
        <f t="shared" si="437"/>
        <v>42418.708333333336</v>
      </c>
      <c r="U3399" s="7">
        <f t="shared" si="441"/>
        <v>40.438321759269456</v>
      </c>
    </row>
    <row r="3400" spans="1:21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436"/>
        <v>111.075</v>
      </c>
      <c r="P3400" s="7">
        <f t="shared" si="435"/>
        <v>68.353846153846149</v>
      </c>
      <c r="Q3400" s="9" t="str">
        <f t="shared" si="438"/>
        <v>theater</v>
      </c>
      <c r="R3400" s="10" t="str">
        <f t="shared" si="439"/>
        <v>plays</v>
      </c>
      <c r="S3400" s="8">
        <f t="shared" si="440"/>
        <v>41941.543703703697</v>
      </c>
      <c r="T3400" s="8">
        <f t="shared" si="437"/>
        <v>41964.499999999993</v>
      </c>
      <c r="U3400" s="7">
        <f t="shared" si="441"/>
        <v>22.956296296295477</v>
      </c>
    </row>
    <row r="3401" spans="1:21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436"/>
        <v>103.75</v>
      </c>
      <c r="P3401" s="7">
        <f t="shared" ref="P3401:P3464" si="442">E3401/L3401</f>
        <v>27.065217391304348</v>
      </c>
      <c r="Q3401" s="9" t="str">
        <f t="shared" si="438"/>
        <v>theater</v>
      </c>
      <c r="R3401" s="10" t="str">
        <f t="shared" si="439"/>
        <v>plays</v>
      </c>
      <c r="S3401" s="8">
        <f t="shared" si="440"/>
        <v>42026.712094907409</v>
      </c>
      <c r="T3401" s="8">
        <f t="shared" si="437"/>
        <v>42056.712094907409</v>
      </c>
      <c r="U3401" s="7">
        <f t="shared" si="441"/>
        <v>30</v>
      </c>
    </row>
    <row r="3402" spans="1:21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436"/>
        <v>100.41</v>
      </c>
      <c r="P3402" s="7">
        <f t="shared" si="442"/>
        <v>118.12941176470588</v>
      </c>
      <c r="Q3402" s="9" t="str">
        <f t="shared" si="438"/>
        <v>theater</v>
      </c>
      <c r="R3402" s="10" t="str">
        <f t="shared" si="439"/>
        <v>plays</v>
      </c>
      <c r="S3402" s="8">
        <f t="shared" si="440"/>
        <v>41834.745532407404</v>
      </c>
      <c r="T3402" s="8">
        <f t="shared" si="437"/>
        <v>41879.745532407404</v>
      </c>
      <c r="U3402" s="7">
        <f t="shared" si="441"/>
        <v>45</v>
      </c>
    </row>
    <row r="3403" spans="1:21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436"/>
        <v>101.86206896551724</v>
      </c>
      <c r="P3403" s="7">
        <f t="shared" si="442"/>
        <v>44.757575757575758</v>
      </c>
      <c r="Q3403" s="9" t="str">
        <f t="shared" si="438"/>
        <v>theater</v>
      </c>
      <c r="R3403" s="10" t="str">
        <f t="shared" si="439"/>
        <v>plays</v>
      </c>
      <c r="S3403" s="8">
        <f t="shared" si="440"/>
        <v>42193.5155787037</v>
      </c>
      <c r="T3403" s="8">
        <f t="shared" si="437"/>
        <v>42223.5155787037</v>
      </c>
      <c r="U3403" s="7">
        <f t="shared" si="441"/>
        <v>30</v>
      </c>
    </row>
    <row r="3404" spans="1:21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436"/>
        <v>109.76666666666667</v>
      </c>
      <c r="P3404" s="7">
        <f t="shared" si="442"/>
        <v>99.787878787878782</v>
      </c>
      <c r="Q3404" s="9" t="str">
        <f t="shared" si="438"/>
        <v>theater</v>
      </c>
      <c r="R3404" s="10" t="str">
        <f t="shared" si="439"/>
        <v>plays</v>
      </c>
      <c r="S3404" s="8">
        <f t="shared" si="440"/>
        <v>42290.410219907404</v>
      </c>
      <c r="T3404" s="8">
        <f t="shared" si="437"/>
        <v>42319.896527777775</v>
      </c>
      <c r="U3404" s="7">
        <f t="shared" si="441"/>
        <v>29.486307870371093</v>
      </c>
    </row>
    <row r="3405" spans="1:21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436"/>
        <v>100</v>
      </c>
      <c r="P3405" s="7">
        <f t="shared" si="442"/>
        <v>117.64705882352941</v>
      </c>
      <c r="Q3405" s="9" t="str">
        <f t="shared" si="438"/>
        <v>theater</v>
      </c>
      <c r="R3405" s="10" t="str">
        <f t="shared" si="439"/>
        <v>plays</v>
      </c>
      <c r="S3405" s="8">
        <f t="shared" si="440"/>
        <v>42150.253749999996</v>
      </c>
      <c r="T3405" s="8">
        <f t="shared" si="437"/>
        <v>42180.253749999996</v>
      </c>
      <c r="U3405" s="7">
        <f t="shared" si="441"/>
        <v>30</v>
      </c>
    </row>
    <row r="3406" spans="1:21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436"/>
        <v>122</v>
      </c>
      <c r="P3406" s="7">
        <f t="shared" si="442"/>
        <v>203.33333333333334</v>
      </c>
      <c r="Q3406" s="9" t="str">
        <f t="shared" si="438"/>
        <v>theater</v>
      </c>
      <c r="R3406" s="10" t="str">
        <f t="shared" si="439"/>
        <v>plays</v>
      </c>
      <c r="S3406" s="8">
        <f t="shared" si="440"/>
        <v>42152.295162037037</v>
      </c>
      <c r="T3406" s="8">
        <f t="shared" si="437"/>
        <v>42172.295162037037</v>
      </c>
      <c r="U3406" s="7">
        <f t="shared" si="441"/>
        <v>20</v>
      </c>
    </row>
    <row r="3407" spans="1:21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436"/>
        <v>137.57142857142858</v>
      </c>
      <c r="P3407" s="7">
        <f t="shared" si="442"/>
        <v>28.323529411764707</v>
      </c>
      <c r="Q3407" s="9" t="str">
        <f t="shared" si="438"/>
        <v>theater</v>
      </c>
      <c r="R3407" s="10" t="str">
        <f t="shared" si="439"/>
        <v>plays</v>
      </c>
      <c r="S3407" s="8">
        <f t="shared" si="440"/>
        <v>42409.808865740742</v>
      </c>
      <c r="T3407" s="8">
        <f t="shared" si="437"/>
        <v>42430.790972222218</v>
      </c>
      <c r="U3407" s="7">
        <f t="shared" si="441"/>
        <v>20.982106481475057</v>
      </c>
    </row>
    <row r="3408" spans="1:21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436"/>
        <v>100.31</v>
      </c>
      <c r="P3408" s="7">
        <f t="shared" si="442"/>
        <v>110.23076923076923</v>
      </c>
      <c r="Q3408" s="9" t="str">
        <f t="shared" si="438"/>
        <v>theater</v>
      </c>
      <c r="R3408" s="10" t="str">
        <f t="shared" si="439"/>
        <v>plays</v>
      </c>
      <c r="S3408" s="8">
        <f t="shared" si="440"/>
        <v>41791.284444444442</v>
      </c>
      <c r="T3408" s="8">
        <f t="shared" si="437"/>
        <v>41836.284444444442</v>
      </c>
      <c r="U3408" s="7">
        <f t="shared" si="441"/>
        <v>45</v>
      </c>
    </row>
    <row r="3409" spans="1:21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436"/>
        <v>107.1</v>
      </c>
      <c r="P3409" s="7">
        <f t="shared" si="442"/>
        <v>31.970149253731343</v>
      </c>
      <c r="Q3409" s="9" t="str">
        <f t="shared" si="438"/>
        <v>theater</v>
      </c>
      <c r="R3409" s="10" t="str">
        <f t="shared" si="439"/>
        <v>plays</v>
      </c>
      <c r="S3409" s="8">
        <f t="shared" si="440"/>
        <v>41796.21399305555</v>
      </c>
      <c r="T3409" s="8">
        <f t="shared" si="437"/>
        <v>41826.21399305555</v>
      </c>
      <c r="U3409" s="7">
        <f t="shared" si="441"/>
        <v>30</v>
      </c>
    </row>
    <row r="3410" spans="1:21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436"/>
        <v>211</v>
      </c>
      <c r="P3410" s="7">
        <f t="shared" si="442"/>
        <v>58.611111111111114</v>
      </c>
      <c r="Q3410" s="9" t="str">
        <f t="shared" si="438"/>
        <v>theater</v>
      </c>
      <c r="R3410" s="10" t="str">
        <f t="shared" si="439"/>
        <v>plays</v>
      </c>
      <c r="S3410" s="8">
        <f t="shared" si="440"/>
        <v>41808.78361111111</v>
      </c>
      <c r="T3410" s="8">
        <f t="shared" si="437"/>
        <v>41838.78361111111</v>
      </c>
      <c r="U3410" s="7">
        <f t="shared" si="441"/>
        <v>30</v>
      </c>
    </row>
    <row r="3411" spans="1:21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436"/>
        <v>123.6</v>
      </c>
      <c r="P3411" s="7">
        <f t="shared" si="442"/>
        <v>29.428571428571427</v>
      </c>
      <c r="Q3411" s="9" t="str">
        <f t="shared" si="438"/>
        <v>theater</v>
      </c>
      <c r="R3411" s="10" t="str">
        <f t="shared" si="439"/>
        <v>plays</v>
      </c>
      <c r="S3411" s="8">
        <f t="shared" si="440"/>
        <v>42544.605995370366</v>
      </c>
      <c r="T3411" s="8">
        <f t="shared" si="437"/>
        <v>42582.665277777771</v>
      </c>
      <c r="U3411" s="7">
        <f t="shared" si="441"/>
        <v>38.05928240740468</v>
      </c>
    </row>
    <row r="3412" spans="1:21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436"/>
        <v>108.5</v>
      </c>
      <c r="P3412" s="7">
        <f t="shared" si="442"/>
        <v>81.375</v>
      </c>
      <c r="Q3412" s="9" t="str">
        <f t="shared" si="438"/>
        <v>theater</v>
      </c>
      <c r="R3412" s="10" t="str">
        <f t="shared" si="439"/>
        <v>plays</v>
      </c>
      <c r="S3412" s="8">
        <f t="shared" si="440"/>
        <v>42499.83321759259</v>
      </c>
      <c r="T3412" s="8">
        <f t="shared" si="437"/>
        <v>42527.083333333336</v>
      </c>
      <c r="U3412" s="7">
        <f t="shared" si="441"/>
        <v>27.250115740745969</v>
      </c>
    </row>
    <row r="3413" spans="1:21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436"/>
        <v>103.56666666666666</v>
      </c>
      <c r="P3413" s="7">
        <f t="shared" si="442"/>
        <v>199.16666666666666</v>
      </c>
      <c r="Q3413" s="9" t="str">
        <f t="shared" si="438"/>
        <v>theater</v>
      </c>
      <c r="R3413" s="10" t="str">
        <f t="shared" si="439"/>
        <v>plays</v>
      </c>
      <c r="S3413" s="8">
        <f t="shared" si="440"/>
        <v>42264.814490740733</v>
      </c>
      <c r="T3413" s="8">
        <f t="shared" si="437"/>
        <v>42284.814490740733</v>
      </c>
      <c r="U3413" s="7">
        <f t="shared" si="441"/>
        <v>20</v>
      </c>
    </row>
    <row r="3414" spans="1:21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436"/>
        <v>100</v>
      </c>
      <c r="P3414" s="7">
        <f t="shared" si="442"/>
        <v>115.38461538461539</v>
      </c>
      <c r="Q3414" s="9" t="str">
        <f t="shared" si="438"/>
        <v>theater</v>
      </c>
      <c r="R3414" s="10" t="str">
        <f t="shared" si="439"/>
        <v>plays</v>
      </c>
      <c r="S3414" s="8">
        <f t="shared" si="440"/>
        <v>41879.750717592593</v>
      </c>
      <c r="T3414" s="8">
        <f t="shared" si="437"/>
        <v>41909.750717592593</v>
      </c>
      <c r="U3414" s="7">
        <f t="shared" si="441"/>
        <v>30</v>
      </c>
    </row>
    <row r="3415" spans="1:21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436"/>
        <v>130</v>
      </c>
      <c r="P3415" s="7">
        <f t="shared" si="442"/>
        <v>46.428571428571431</v>
      </c>
      <c r="Q3415" s="9" t="str">
        <f t="shared" si="438"/>
        <v>theater</v>
      </c>
      <c r="R3415" s="10" t="str">
        <f t="shared" si="439"/>
        <v>plays</v>
      </c>
      <c r="S3415" s="8">
        <f t="shared" si="440"/>
        <v>42053.524745370371</v>
      </c>
      <c r="T3415" s="8">
        <f t="shared" si="437"/>
        <v>42062.999305555553</v>
      </c>
      <c r="U3415" s="7">
        <f t="shared" si="441"/>
        <v>9.4745601851827814</v>
      </c>
    </row>
    <row r="3416" spans="1:21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436"/>
        <v>103.5</v>
      </c>
      <c r="P3416" s="7">
        <f t="shared" si="442"/>
        <v>70.568181818181813</v>
      </c>
      <c r="Q3416" s="9" t="str">
        <f t="shared" si="438"/>
        <v>theater</v>
      </c>
      <c r="R3416" s="10" t="str">
        <f t="shared" si="439"/>
        <v>plays</v>
      </c>
      <c r="S3416" s="8">
        <f t="shared" si="440"/>
        <v>42675.624131944445</v>
      </c>
      <c r="T3416" s="8">
        <f t="shared" si="437"/>
        <v>42705.124305555553</v>
      </c>
      <c r="U3416" s="7">
        <f t="shared" si="441"/>
        <v>29.500173611108039</v>
      </c>
    </row>
    <row r="3417" spans="1:21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436"/>
        <v>100</v>
      </c>
      <c r="P3417" s="7">
        <f t="shared" si="442"/>
        <v>22.222222222222221</v>
      </c>
      <c r="Q3417" s="9" t="str">
        <f t="shared" si="438"/>
        <v>theater</v>
      </c>
      <c r="R3417" s="10" t="str">
        <f t="shared" si="439"/>
        <v>plays</v>
      </c>
      <c r="S3417" s="8">
        <f t="shared" si="440"/>
        <v>42466.935833333329</v>
      </c>
      <c r="T3417" s="8">
        <f t="shared" si="437"/>
        <v>42477.770833333336</v>
      </c>
      <c r="U3417" s="7">
        <f t="shared" si="441"/>
        <v>10.835000000006403</v>
      </c>
    </row>
    <row r="3418" spans="1:21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436"/>
        <v>119.6</v>
      </c>
      <c r="P3418" s="7">
        <f t="shared" si="442"/>
        <v>159.46666666666667</v>
      </c>
      <c r="Q3418" s="9" t="str">
        <f t="shared" si="438"/>
        <v>theater</v>
      </c>
      <c r="R3418" s="10" t="str">
        <f t="shared" si="439"/>
        <v>plays</v>
      </c>
      <c r="S3418" s="8">
        <f t="shared" si="440"/>
        <v>42089.204224537032</v>
      </c>
      <c r="T3418" s="8">
        <f t="shared" si="437"/>
        <v>42117.562499999993</v>
      </c>
      <c r="U3418" s="7">
        <f t="shared" si="441"/>
        <v>28.358275462960592</v>
      </c>
    </row>
    <row r="3419" spans="1:21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436"/>
        <v>100.00058823529412</v>
      </c>
      <c r="P3419" s="7">
        <f t="shared" si="442"/>
        <v>37.777999999999999</v>
      </c>
      <c r="Q3419" s="9" t="str">
        <f t="shared" si="438"/>
        <v>theater</v>
      </c>
      <c r="R3419" s="10" t="str">
        <f t="shared" si="439"/>
        <v>plays</v>
      </c>
      <c r="S3419" s="8">
        <f t="shared" si="440"/>
        <v>41894.705416666664</v>
      </c>
      <c r="T3419" s="8">
        <f t="shared" si="437"/>
        <v>41937.821527777771</v>
      </c>
      <c r="U3419" s="7">
        <f t="shared" si="441"/>
        <v>43.116111111106875</v>
      </c>
    </row>
    <row r="3420" spans="1:21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436"/>
        <v>100.875</v>
      </c>
      <c r="P3420" s="7">
        <f t="shared" si="442"/>
        <v>72.053571428571431</v>
      </c>
      <c r="Q3420" s="9" t="str">
        <f t="shared" si="438"/>
        <v>theater</v>
      </c>
      <c r="R3420" s="10" t="str">
        <f t="shared" si="439"/>
        <v>plays</v>
      </c>
      <c r="S3420" s="8">
        <f t="shared" si="440"/>
        <v>41752.626238425924</v>
      </c>
      <c r="T3420" s="8">
        <f t="shared" si="437"/>
        <v>41782.626238425924</v>
      </c>
      <c r="U3420" s="7">
        <f t="shared" si="441"/>
        <v>30</v>
      </c>
    </row>
    <row r="3421" spans="1:21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436"/>
        <v>106.54545454545455</v>
      </c>
      <c r="P3421" s="7">
        <f t="shared" si="442"/>
        <v>63.695652173913047</v>
      </c>
      <c r="Q3421" s="9" t="str">
        <f t="shared" si="438"/>
        <v>theater</v>
      </c>
      <c r="R3421" s="10" t="str">
        <f t="shared" si="439"/>
        <v>plays</v>
      </c>
      <c r="S3421" s="8">
        <f t="shared" si="440"/>
        <v>42448.613252314812</v>
      </c>
      <c r="T3421" s="8">
        <f t="shared" si="437"/>
        <v>42466.687499999993</v>
      </c>
      <c r="U3421" s="7">
        <f t="shared" si="441"/>
        <v>18.074247685181035</v>
      </c>
    </row>
    <row r="3422" spans="1:21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436"/>
        <v>138</v>
      </c>
      <c r="P3422" s="7">
        <f t="shared" si="442"/>
        <v>28.411764705882351</v>
      </c>
      <c r="Q3422" s="9" t="str">
        <f t="shared" si="438"/>
        <v>theater</v>
      </c>
      <c r="R3422" s="10" t="str">
        <f t="shared" si="439"/>
        <v>plays</v>
      </c>
      <c r="S3422" s="8">
        <f t="shared" si="440"/>
        <v>42404.881967592592</v>
      </c>
      <c r="T3422" s="8">
        <f t="shared" si="437"/>
        <v>42413.791666666664</v>
      </c>
      <c r="U3422" s="7">
        <f t="shared" si="441"/>
        <v>8.9096990740727051</v>
      </c>
    </row>
    <row r="3423" spans="1:21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436"/>
        <v>101.15</v>
      </c>
      <c r="P3423" s="7">
        <f t="shared" si="442"/>
        <v>103.21428571428571</v>
      </c>
      <c r="Q3423" s="9" t="str">
        <f t="shared" si="438"/>
        <v>theater</v>
      </c>
      <c r="R3423" s="10" t="str">
        <f t="shared" si="439"/>
        <v>plays</v>
      </c>
      <c r="S3423" s="8">
        <f t="shared" si="440"/>
        <v>42037.582905092589</v>
      </c>
      <c r="T3423" s="8">
        <f t="shared" si="437"/>
        <v>42067.582905092589</v>
      </c>
      <c r="U3423" s="7">
        <f t="shared" si="441"/>
        <v>30</v>
      </c>
    </row>
    <row r="3424" spans="1:21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436"/>
        <v>109.1</v>
      </c>
      <c r="P3424" s="7">
        <f t="shared" si="442"/>
        <v>71.152173913043484</v>
      </c>
      <c r="Q3424" s="9" t="str">
        <f t="shared" si="438"/>
        <v>theater</v>
      </c>
      <c r="R3424" s="10" t="str">
        <f t="shared" si="439"/>
        <v>plays</v>
      </c>
      <c r="S3424" s="8">
        <f t="shared" si="440"/>
        <v>42323.353888888887</v>
      </c>
      <c r="T3424" s="8">
        <f t="shared" si="437"/>
        <v>42351.791666666664</v>
      </c>
      <c r="U3424" s="7">
        <f t="shared" si="441"/>
        <v>28.437777777777228</v>
      </c>
    </row>
    <row r="3425" spans="1:21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436"/>
        <v>140</v>
      </c>
      <c r="P3425" s="7">
        <f t="shared" si="442"/>
        <v>35</v>
      </c>
      <c r="Q3425" s="9" t="str">
        <f t="shared" si="438"/>
        <v>theater</v>
      </c>
      <c r="R3425" s="10" t="str">
        <f t="shared" si="439"/>
        <v>plays</v>
      </c>
      <c r="S3425" s="8">
        <f t="shared" si="440"/>
        <v>42088.703020833331</v>
      </c>
      <c r="T3425" s="8">
        <f t="shared" si="437"/>
        <v>42118.703020833331</v>
      </c>
      <c r="U3425" s="7">
        <f t="shared" si="441"/>
        <v>30</v>
      </c>
    </row>
    <row r="3426" spans="1:21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436"/>
        <v>103.58333333333333</v>
      </c>
      <c r="P3426" s="7">
        <f t="shared" si="442"/>
        <v>81.776315789473685</v>
      </c>
      <c r="Q3426" s="9" t="str">
        <f t="shared" si="438"/>
        <v>theater</v>
      </c>
      <c r="R3426" s="10" t="str">
        <f t="shared" si="439"/>
        <v>plays</v>
      </c>
      <c r="S3426" s="8">
        <f t="shared" si="440"/>
        <v>42018.468564814808</v>
      </c>
      <c r="T3426" s="8">
        <f t="shared" si="437"/>
        <v>42040.082638888889</v>
      </c>
      <c r="U3426" s="7">
        <f t="shared" si="441"/>
        <v>21.614074074081145</v>
      </c>
    </row>
    <row r="3427" spans="1:21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436"/>
        <v>102.97033333333333</v>
      </c>
      <c r="P3427" s="7">
        <f t="shared" si="442"/>
        <v>297.02980769230766</v>
      </c>
      <c r="Q3427" s="9" t="str">
        <f t="shared" si="438"/>
        <v>theater</v>
      </c>
      <c r="R3427" s="10" t="str">
        <f t="shared" si="439"/>
        <v>plays</v>
      </c>
      <c r="S3427" s="8">
        <f t="shared" si="440"/>
        <v>41884.40898148148</v>
      </c>
      <c r="T3427" s="8">
        <f t="shared" si="437"/>
        <v>41916.40898148148</v>
      </c>
      <c r="U3427" s="7">
        <f t="shared" si="441"/>
        <v>32</v>
      </c>
    </row>
    <row r="3428" spans="1:21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436"/>
        <v>108.13333333333334</v>
      </c>
      <c r="P3428" s="7">
        <f t="shared" si="442"/>
        <v>46.609195402298852</v>
      </c>
      <c r="Q3428" s="9" t="str">
        <f t="shared" si="438"/>
        <v>theater</v>
      </c>
      <c r="R3428" s="10" t="str">
        <f t="shared" si="439"/>
        <v>plays</v>
      </c>
      <c r="S3428" s="8">
        <f t="shared" si="440"/>
        <v>41883.848414351851</v>
      </c>
      <c r="T3428" s="8">
        <f t="shared" si="437"/>
        <v>41902.875</v>
      </c>
      <c r="U3428" s="7">
        <f t="shared" si="441"/>
        <v>19.026585648149194</v>
      </c>
    </row>
    <row r="3429" spans="1:21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436"/>
        <v>100</v>
      </c>
      <c r="P3429" s="7">
        <f t="shared" si="442"/>
        <v>51.724137931034484</v>
      </c>
      <c r="Q3429" s="9" t="str">
        <f t="shared" si="438"/>
        <v>theater</v>
      </c>
      <c r="R3429" s="10" t="str">
        <f t="shared" si="439"/>
        <v>plays</v>
      </c>
      <c r="S3429" s="8">
        <f t="shared" si="440"/>
        <v>41792.436944444438</v>
      </c>
      <c r="T3429" s="8">
        <f t="shared" si="437"/>
        <v>41822.436944444438</v>
      </c>
      <c r="U3429" s="7">
        <f t="shared" si="441"/>
        <v>30</v>
      </c>
    </row>
    <row r="3430" spans="1:21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436"/>
        <v>102.75</v>
      </c>
      <c r="P3430" s="7">
        <f t="shared" si="442"/>
        <v>40.294117647058826</v>
      </c>
      <c r="Q3430" s="9" t="str">
        <f t="shared" si="438"/>
        <v>theater</v>
      </c>
      <c r="R3430" s="10" t="str">
        <f t="shared" si="439"/>
        <v>plays</v>
      </c>
      <c r="S3430" s="8">
        <f t="shared" si="440"/>
        <v>42038.512118055551</v>
      </c>
      <c r="T3430" s="8">
        <f t="shared" si="437"/>
        <v>42063.499999999993</v>
      </c>
      <c r="U3430" s="7">
        <f t="shared" si="441"/>
        <v>24.987881944442051</v>
      </c>
    </row>
    <row r="3431" spans="1:21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436"/>
        <v>130</v>
      </c>
      <c r="P3431" s="7">
        <f t="shared" si="442"/>
        <v>16.25</v>
      </c>
      <c r="Q3431" s="9" t="str">
        <f t="shared" si="438"/>
        <v>theater</v>
      </c>
      <c r="R3431" s="10" t="str">
        <f t="shared" si="439"/>
        <v>plays</v>
      </c>
      <c r="S3431" s="8">
        <f t="shared" si="440"/>
        <v>42661.813206018516</v>
      </c>
      <c r="T3431" s="8">
        <f t="shared" si="437"/>
        <v>42675.813206018516</v>
      </c>
      <c r="U3431" s="7">
        <f t="shared" si="441"/>
        <v>14</v>
      </c>
    </row>
    <row r="3432" spans="1:21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436"/>
        <v>108.54949999999998</v>
      </c>
      <c r="P3432" s="7">
        <f t="shared" si="442"/>
        <v>30.152638888888887</v>
      </c>
      <c r="Q3432" s="9" t="str">
        <f t="shared" si="438"/>
        <v>theater</v>
      </c>
      <c r="R3432" s="10" t="str">
        <f t="shared" si="439"/>
        <v>plays</v>
      </c>
      <c r="S3432" s="8">
        <f t="shared" si="440"/>
        <v>41820.737280092588</v>
      </c>
      <c r="T3432" s="8">
        <f t="shared" si="437"/>
        <v>41850.737280092588</v>
      </c>
      <c r="U3432" s="7">
        <f t="shared" si="441"/>
        <v>30</v>
      </c>
    </row>
    <row r="3433" spans="1:21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436"/>
        <v>100</v>
      </c>
      <c r="P3433" s="7">
        <f t="shared" si="442"/>
        <v>95.238095238095241</v>
      </c>
      <c r="Q3433" s="9" t="str">
        <f t="shared" si="438"/>
        <v>theater</v>
      </c>
      <c r="R3433" s="10" t="str">
        <f t="shared" si="439"/>
        <v>plays</v>
      </c>
      <c r="S3433" s="8">
        <f t="shared" si="440"/>
        <v>41839.522604166668</v>
      </c>
      <c r="T3433" s="8">
        <f t="shared" si="437"/>
        <v>41869.522604166668</v>
      </c>
      <c r="U3433" s="7">
        <f t="shared" si="441"/>
        <v>30</v>
      </c>
    </row>
    <row r="3434" spans="1:21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436"/>
        <v>109.65</v>
      </c>
      <c r="P3434" s="7">
        <f t="shared" si="442"/>
        <v>52.214285714285715</v>
      </c>
      <c r="Q3434" s="9" t="str">
        <f t="shared" si="438"/>
        <v>theater</v>
      </c>
      <c r="R3434" s="10" t="str">
        <f t="shared" si="439"/>
        <v>plays</v>
      </c>
      <c r="S3434" s="8">
        <f t="shared" si="440"/>
        <v>42380.372847222221</v>
      </c>
      <c r="T3434" s="8">
        <f t="shared" si="437"/>
        <v>42405.708333333336</v>
      </c>
      <c r="U3434" s="7">
        <f t="shared" si="441"/>
        <v>25.335486111114733</v>
      </c>
    </row>
    <row r="3435" spans="1:21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436"/>
        <v>100.26315789473684</v>
      </c>
      <c r="P3435" s="7">
        <f t="shared" si="442"/>
        <v>134.1549295774648</v>
      </c>
      <c r="Q3435" s="9" t="str">
        <f t="shared" si="438"/>
        <v>theater</v>
      </c>
      <c r="R3435" s="10" t="str">
        <f t="shared" si="439"/>
        <v>plays</v>
      </c>
      <c r="S3435" s="8">
        <f t="shared" si="440"/>
        <v>41775.854803240734</v>
      </c>
      <c r="T3435" s="8">
        <f t="shared" si="437"/>
        <v>41806.916666666664</v>
      </c>
      <c r="U3435" s="7">
        <f t="shared" si="441"/>
        <v>31.061863425929914</v>
      </c>
    </row>
    <row r="3436" spans="1:21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436"/>
        <v>105.55</v>
      </c>
      <c r="P3436" s="7">
        <f t="shared" si="442"/>
        <v>62.827380952380949</v>
      </c>
      <c r="Q3436" s="9" t="str">
        <f t="shared" si="438"/>
        <v>theater</v>
      </c>
      <c r="R3436" s="10" t="str">
        <f t="shared" si="439"/>
        <v>plays</v>
      </c>
      <c r="S3436" s="8">
        <f t="shared" si="440"/>
        <v>41800.172094907401</v>
      </c>
      <c r="T3436" s="8">
        <f t="shared" si="437"/>
        <v>41830.172094907401</v>
      </c>
      <c r="U3436" s="7">
        <f t="shared" si="441"/>
        <v>30</v>
      </c>
    </row>
    <row r="3437" spans="1:21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436"/>
        <v>112</v>
      </c>
      <c r="P3437" s="7">
        <f t="shared" si="442"/>
        <v>58.94736842105263</v>
      </c>
      <c r="Q3437" s="9" t="str">
        <f t="shared" si="438"/>
        <v>theater</v>
      </c>
      <c r="R3437" s="10" t="str">
        <f t="shared" si="439"/>
        <v>plays</v>
      </c>
      <c r="S3437" s="8">
        <f t="shared" si="440"/>
        <v>42572.408483796295</v>
      </c>
      <c r="T3437" s="8">
        <f t="shared" si="437"/>
        <v>42588.916666666664</v>
      </c>
      <c r="U3437" s="7">
        <f t="shared" si="441"/>
        <v>16.508182870369637</v>
      </c>
    </row>
    <row r="3438" spans="1:21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436"/>
        <v>105.9</v>
      </c>
      <c r="P3438" s="7">
        <f t="shared" si="442"/>
        <v>143.1081081081081</v>
      </c>
      <c r="Q3438" s="9" t="str">
        <f t="shared" si="438"/>
        <v>theater</v>
      </c>
      <c r="R3438" s="10" t="str">
        <f t="shared" si="439"/>
        <v>plays</v>
      </c>
      <c r="S3438" s="8">
        <f t="shared" si="440"/>
        <v>41851.333252314813</v>
      </c>
      <c r="T3438" s="8">
        <f t="shared" si="437"/>
        <v>41872.477777777771</v>
      </c>
      <c r="U3438" s="7">
        <f t="shared" si="441"/>
        <v>21.144525462957972</v>
      </c>
    </row>
    <row r="3439" spans="1:21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436"/>
        <v>101</v>
      </c>
      <c r="P3439" s="7">
        <f t="shared" si="442"/>
        <v>84.166666666666671</v>
      </c>
      <c r="Q3439" s="9" t="str">
        <f t="shared" si="438"/>
        <v>theater</v>
      </c>
      <c r="R3439" s="10" t="str">
        <f t="shared" si="439"/>
        <v>plays</v>
      </c>
      <c r="S3439" s="8">
        <f t="shared" si="440"/>
        <v>42205.502546296295</v>
      </c>
      <c r="T3439" s="8">
        <f t="shared" si="437"/>
        <v>42235.502546296295</v>
      </c>
      <c r="U3439" s="7">
        <f t="shared" si="441"/>
        <v>30</v>
      </c>
    </row>
    <row r="3440" spans="1:21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436"/>
        <v>104.2</v>
      </c>
      <c r="P3440" s="7">
        <f t="shared" si="442"/>
        <v>186.07142857142858</v>
      </c>
      <c r="Q3440" s="9" t="str">
        <f t="shared" si="438"/>
        <v>theater</v>
      </c>
      <c r="R3440" s="10" t="str">
        <f t="shared" si="439"/>
        <v>plays</v>
      </c>
      <c r="S3440" s="8">
        <f t="shared" si="440"/>
        <v>42100.719525462962</v>
      </c>
      <c r="T3440" s="8">
        <f t="shared" si="437"/>
        <v>42126.666666666664</v>
      </c>
      <c r="U3440" s="7">
        <f t="shared" si="441"/>
        <v>25.947141203701904</v>
      </c>
    </row>
    <row r="3441" spans="1:21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436"/>
        <v>134.67833333333334</v>
      </c>
      <c r="P3441" s="7">
        <f t="shared" si="442"/>
        <v>89.785555555555561</v>
      </c>
      <c r="Q3441" s="9" t="str">
        <f t="shared" si="438"/>
        <v>theater</v>
      </c>
      <c r="R3441" s="10" t="str">
        <f t="shared" si="439"/>
        <v>plays</v>
      </c>
      <c r="S3441" s="8">
        <f t="shared" si="440"/>
        <v>42374.702893518515</v>
      </c>
      <c r="T3441" s="8">
        <f t="shared" si="437"/>
        <v>42387.999305555553</v>
      </c>
      <c r="U3441" s="7">
        <f t="shared" si="441"/>
        <v>13.296412037037953</v>
      </c>
    </row>
    <row r="3442" spans="1:21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436"/>
        <v>105.2184</v>
      </c>
      <c r="P3442" s="7">
        <f t="shared" si="442"/>
        <v>64.157560975609755</v>
      </c>
      <c r="Q3442" s="9" t="str">
        <f t="shared" si="438"/>
        <v>theater</v>
      </c>
      <c r="R3442" s="10" t="str">
        <f t="shared" si="439"/>
        <v>plays</v>
      </c>
      <c r="S3442" s="8">
        <f t="shared" si="440"/>
        <v>41808.914675925924</v>
      </c>
      <c r="T3442" s="8">
        <f t="shared" si="437"/>
        <v>41831.46875</v>
      </c>
      <c r="U3442" s="7">
        <f t="shared" si="441"/>
        <v>22.554074074076198</v>
      </c>
    </row>
    <row r="3443" spans="1:21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436"/>
        <v>102.6</v>
      </c>
      <c r="P3443" s="7">
        <f t="shared" si="442"/>
        <v>59.651162790697676</v>
      </c>
      <c r="Q3443" s="9" t="str">
        <f t="shared" si="438"/>
        <v>theater</v>
      </c>
      <c r="R3443" s="10" t="str">
        <f t="shared" si="439"/>
        <v>plays</v>
      </c>
      <c r="S3443" s="8">
        <f t="shared" si="440"/>
        <v>42294.221307870372</v>
      </c>
      <c r="T3443" s="8">
        <f t="shared" si="437"/>
        <v>42321.636805555558</v>
      </c>
      <c r="U3443" s="7">
        <f t="shared" si="441"/>
        <v>27.415497685185983</v>
      </c>
    </row>
    <row r="3444" spans="1:21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436"/>
        <v>100</v>
      </c>
      <c r="P3444" s="7">
        <f t="shared" si="442"/>
        <v>31.25</v>
      </c>
      <c r="Q3444" s="9" t="str">
        <f t="shared" si="438"/>
        <v>theater</v>
      </c>
      <c r="R3444" s="10" t="str">
        <f t="shared" si="439"/>
        <v>plays</v>
      </c>
      <c r="S3444" s="8">
        <f t="shared" si="440"/>
        <v>42124.632777777777</v>
      </c>
      <c r="T3444" s="8">
        <f t="shared" si="437"/>
        <v>42154.632777777777</v>
      </c>
      <c r="U3444" s="7">
        <f t="shared" si="441"/>
        <v>30</v>
      </c>
    </row>
    <row r="3445" spans="1:21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436"/>
        <v>185.5</v>
      </c>
      <c r="P3445" s="7">
        <f t="shared" si="442"/>
        <v>41.222222222222221</v>
      </c>
      <c r="Q3445" s="9" t="str">
        <f t="shared" si="438"/>
        <v>theater</v>
      </c>
      <c r="R3445" s="10" t="str">
        <f t="shared" si="439"/>
        <v>plays</v>
      </c>
      <c r="S3445" s="8">
        <f t="shared" si="440"/>
        <v>41861.316504629627</v>
      </c>
      <c r="T3445" s="8">
        <f t="shared" si="437"/>
        <v>41891.316504629627</v>
      </c>
      <c r="U3445" s="7">
        <f t="shared" si="441"/>
        <v>30</v>
      </c>
    </row>
    <row r="3446" spans="1:21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436"/>
        <v>289</v>
      </c>
      <c r="P3446" s="7">
        <f t="shared" si="442"/>
        <v>43.35</v>
      </c>
      <c r="Q3446" s="9" t="str">
        <f t="shared" si="438"/>
        <v>theater</v>
      </c>
      <c r="R3446" s="10" t="str">
        <f t="shared" si="439"/>
        <v>plays</v>
      </c>
      <c r="S3446" s="8">
        <f t="shared" si="440"/>
        <v>42521.08317129629</v>
      </c>
      <c r="T3446" s="8">
        <f t="shared" si="437"/>
        <v>42529.374305555553</v>
      </c>
      <c r="U3446" s="7">
        <f t="shared" si="441"/>
        <v>8.2911342592633446</v>
      </c>
    </row>
    <row r="3447" spans="1:21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436"/>
        <v>100</v>
      </c>
      <c r="P3447" s="7">
        <f t="shared" si="442"/>
        <v>64.516129032258064</v>
      </c>
      <c r="Q3447" s="9" t="str">
        <f t="shared" si="438"/>
        <v>theater</v>
      </c>
      <c r="R3447" s="10" t="str">
        <f t="shared" si="439"/>
        <v>plays</v>
      </c>
      <c r="S3447" s="8">
        <f t="shared" si="440"/>
        <v>42272.322175925925</v>
      </c>
      <c r="T3447" s="8">
        <f t="shared" si="437"/>
        <v>42300.322175925925</v>
      </c>
      <c r="U3447" s="7">
        <f t="shared" si="441"/>
        <v>28</v>
      </c>
    </row>
    <row r="3448" spans="1:21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436"/>
        <v>108.2</v>
      </c>
      <c r="P3448" s="7">
        <f t="shared" si="442"/>
        <v>43.28</v>
      </c>
      <c r="Q3448" s="9" t="str">
        <f t="shared" si="438"/>
        <v>theater</v>
      </c>
      <c r="R3448" s="10" t="str">
        <f t="shared" si="439"/>
        <v>plays</v>
      </c>
      <c r="S3448" s="8">
        <f t="shared" si="440"/>
        <v>42016.624131944445</v>
      </c>
      <c r="T3448" s="8">
        <f t="shared" si="437"/>
        <v>42040.305555555555</v>
      </c>
      <c r="U3448" s="7">
        <f t="shared" si="441"/>
        <v>23.681423611109494</v>
      </c>
    </row>
    <row r="3449" spans="1:21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436"/>
        <v>107.8</v>
      </c>
      <c r="P3449" s="7">
        <f t="shared" si="442"/>
        <v>77</v>
      </c>
      <c r="Q3449" s="9" t="str">
        <f t="shared" si="438"/>
        <v>theater</v>
      </c>
      <c r="R3449" s="10" t="str">
        <f t="shared" si="439"/>
        <v>plays</v>
      </c>
      <c r="S3449" s="8">
        <f t="shared" si="440"/>
        <v>42402.680694444447</v>
      </c>
      <c r="T3449" s="8">
        <f t="shared" si="437"/>
        <v>42447.639027777775</v>
      </c>
      <c r="U3449" s="7">
        <f t="shared" si="441"/>
        <v>44.958333333328483</v>
      </c>
    </row>
    <row r="3450" spans="1:21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436"/>
        <v>109.76190476190476</v>
      </c>
      <c r="P3450" s="7">
        <f t="shared" si="442"/>
        <v>51.222222222222221</v>
      </c>
      <c r="Q3450" s="9" t="str">
        <f t="shared" si="438"/>
        <v>theater</v>
      </c>
      <c r="R3450" s="10" t="str">
        <f t="shared" si="439"/>
        <v>plays</v>
      </c>
      <c r="S3450" s="8">
        <f t="shared" si="440"/>
        <v>41959.910752314812</v>
      </c>
      <c r="T3450" s="8">
        <f t="shared" si="437"/>
        <v>41989.910752314812</v>
      </c>
      <c r="U3450" s="7">
        <f t="shared" si="441"/>
        <v>30</v>
      </c>
    </row>
    <row r="3451" spans="1:21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436"/>
        <v>170.625</v>
      </c>
      <c r="P3451" s="7">
        <f t="shared" si="442"/>
        <v>68.25</v>
      </c>
      <c r="Q3451" s="9" t="str">
        <f t="shared" si="438"/>
        <v>theater</v>
      </c>
      <c r="R3451" s="10" t="str">
        <f t="shared" si="439"/>
        <v>plays</v>
      </c>
      <c r="S3451" s="8">
        <f t="shared" si="440"/>
        <v>42531.844189814808</v>
      </c>
      <c r="T3451" s="8">
        <f t="shared" si="437"/>
        <v>42559.958333333336</v>
      </c>
      <c r="U3451" s="7">
        <f t="shared" si="441"/>
        <v>28.114143518527271</v>
      </c>
    </row>
    <row r="3452" spans="1:21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436"/>
        <v>152</v>
      </c>
      <c r="P3452" s="7">
        <f t="shared" si="442"/>
        <v>19.487179487179485</v>
      </c>
      <c r="Q3452" s="9" t="str">
        <f t="shared" si="438"/>
        <v>theater</v>
      </c>
      <c r="R3452" s="10" t="str">
        <f t="shared" si="439"/>
        <v>plays</v>
      </c>
      <c r="S3452" s="8">
        <f t="shared" si="440"/>
        <v>42036.496192129627</v>
      </c>
      <c r="T3452" s="8">
        <f t="shared" si="437"/>
        <v>42096.454525462956</v>
      </c>
      <c r="U3452" s="7">
        <f t="shared" si="441"/>
        <v>59.958333333328483</v>
      </c>
    </row>
    <row r="3453" spans="1:21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436"/>
        <v>101.23076923076923</v>
      </c>
      <c r="P3453" s="7">
        <f t="shared" si="442"/>
        <v>41.125</v>
      </c>
      <c r="Q3453" s="9" t="str">
        <f t="shared" si="438"/>
        <v>theater</v>
      </c>
      <c r="R3453" s="10" t="str">
        <f t="shared" si="439"/>
        <v>plays</v>
      </c>
      <c r="S3453" s="8">
        <f t="shared" si="440"/>
        <v>42088.515358796292</v>
      </c>
      <c r="T3453" s="8">
        <f t="shared" si="437"/>
        <v>42115.515358796292</v>
      </c>
      <c r="U3453" s="7">
        <f t="shared" si="441"/>
        <v>27</v>
      </c>
    </row>
    <row r="3454" spans="1:21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436"/>
        <v>153.19999999999999</v>
      </c>
      <c r="P3454" s="7">
        <f t="shared" si="442"/>
        <v>41.405405405405403</v>
      </c>
      <c r="Q3454" s="9" t="str">
        <f t="shared" si="438"/>
        <v>theater</v>
      </c>
      <c r="R3454" s="10" t="str">
        <f t="shared" si="439"/>
        <v>plays</v>
      </c>
      <c r="S3454" s="8">
        <f t="shared" si="440"/>
        <v>41820.430856481478</v>
      </c>
      <c r="T3454" s="8">
        <f t="shared" si="437"/>
        <v>41842.957638888889</v>
      </c>
      <c r="U3454" s="7">
        <f t="shared" si="441"/>
        <v>22.526782407410792</v>
      </c>
    </row>
    <row r="3455" spans="1:21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436"/>
        <v>128.33333333333334</v>
      </c>
      <c r="P3455" s="7">
        <f t="shared" si="442"/>
        <v>27.5</v>
      </c>
      <c r="Q3455" s="9" t="str">
        <f t="shared" si="438"/>
        <v>theater</v>
      </c>
      <c r="R3455" s="10" t="str">
        <f t="shared" si="439"/>
        <v>plays</v>
      </c>
      <c r="S3455" s="8">
        <f t="shared" si="440"/>
        <v>42535.770324074074</v>
      </c>
      <c r="T3455" s="8">
        <f t="shared" si="437"/>
        <v>42595.770324074074</v>
      </c>
      <c r="U3455" s="7">
        <f t="shared" si="441"/>
        <v>60</v>
      </c>
    </row>
    <row r="3456" spans="1:21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436"/>
        <v>100.71428571428571</v>
      </c>
      <c r="P3456" s="7">
        <f t="shared" si="442"/>
        <v>33.571428571428569</v>
      </c>
      <c r="Q3456" s="9" t="str">
        <f t="shared" si="438"/>
        <v>theater</v>
      </c>
      <c r="R3456" s="10" t="str">
        <f t="shared" si="439"/>
        <v>plays</v>
      </c>
      <c r="S3456" s="8">
        <f t="shared" si="440"/>
        <v>41821.490266203698</v>
      </c>
      <c r="T3456" s="8">
        <f t="shared" si="437"/>
        <v>41851.490266203698</v>
      </c>
      <c r="U3456" s="7">
        <f t="shared" si="441"/>
        <v>30</v>
      </c>
    </row>
    <row r="3457" spans="1:21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436"/>
        <v>100.65</v>
      </c>
      <c r="P3457" s="7">
        <f t="shared" si="442"/>
        <v>145.86956521739131</v>
      </c>
      <c r="Q3457" s="9" t="str">
        <f t="shared" si="438"/>
        <v>theater</v>
      </c>
      <c r="R3457" s="10" t="str">
        <f t="shared" si="439"/>
        <v>plays</v>
      </c>
      <c r="S3457" s="8">
        <f t="shared" si="440"/>
        <v>42626.541979166665</v>
      </c>
      <c r="T3457" s="8">
        <f t="shared" si="437"/>
        <v>42656.541979166665</v>
      </c>
      <c r="U3457" s="7">
        <f t="shared" si="441"/>
        <v>30</v>
      </c>
    </row>
    <row r="3458" spans="1:21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443">E3458*100/D3458</f>
        <v>191.3</v>
      </c>
      <c r="P3458" s="7">
        <f t="shared" si="442"/>
        <v>358.6875</v>
      </c>
      <c r="Q3458" s="9" t="str">
        <f t="shared" si="438"/>
        <v>theater</v>
      </c>
      <c r="R3458" s="10" t="str">
        <f t="shared" si="439"/>
        <v>plays</v>
      </c>
      <c r="S3458" s="8">
        <f t="shared" si="440"/>
        <v>41820.997303240736</v>
      </c>
      <c r="T3458" s="8">
        <f t="shared" ref="T3458:T3521" si="444">(I3458/86400)+25569+(-5/24)</f>
        <v>41852.082638888889</v>
      </c>
      <c r="U3458" s="7">
        <f t="shared" si="441"/>
        <v>31.085335648152977</v>
      </c>
    </row>
    <row r="3459" spans="1:21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443"/>
        <v>140.19999999999999</v>
      </c>
      <c r="P3459" s="7">
        <f t="shared" si="442"/>
        <v>50.981818181818184</v>
      </c>
      <c r="Q3459" s="9" t="str">
        <f t="shared" ref="Q3459:Q3522" si="445">LEFT(N3459, SEARCH("/",N3459,1)-1)</f>
        <v>theater</v>
      </c>
      <c r="R3459" s="10" t="str">
        <f t="shared" ref="R3459:R3522" si="446">RIGHT(N3459,LEN(N3459)-FIND("/",N3459))</f>
        <v>plays</v>
      </c>
      <c r="S3459" s="8">
        <f t="shared" ref="S3459:S3522" si="447">(J3459/86400)+25569+(-5/24)</f>
        <v>42016.498344907406</v>
      </c>
      <c r="T3459" s="8">
        <f t="shared" si="444"/>
        <v>42047.040972222218</v>
      </c>
      <c r="U3459" s="7">
        <f t="shared" ref="U3459:U3522" si="448">T3459-S3459</f>
        <v>30.542627314811398</v>
      </c>
    </row>
    <row r="3460" spans="1:21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443"/>
        <v>124.33537832310839</v>
      </c>
      <c r="P3460" s="7">
        <f t="shared" si="442"/>
        <v>45.037037037037038</v>
      </c>
      <c r="Q3460" s="9" t="str">
        <f t="shared" si="445"/>
        <v>theater</v>
      </c>
      <c r="R3460" s="10" t="str">
        <f t="shared" si="446"/>
        <v>plays</v>
      </c>
      <c r="S3460" s="8">
        <f t="shared" si="447"/>
        <v>42010.994247685179</v>
      </c>
      <c r="T3460" s="8">
        <f t="shared" si="444"/>
        <v>42037.977083333331</v>
      </c>
      <c r="U3460" s="7">
        <f t="shared" si="448"/>
        <v>26.982835648152104</v>
      </c>
    </row>
    <row r="3461" spans="1:21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443"/>
        <v>126.2</v>
      </c>
      <c r="P3461" s="7">
        <f t="shared" si="442"/>
        <v>17.527777777777779</v>
      </c>
      <c r="Q3461" s="9" t="str">
        <f t="shared" si="445"/>
        <v>theater</v>
      </c>
      <c r="R3461" s="10" t="str">
        <f t="shared" si="446"/>
        <v>plays</v>
      </c>
      <c r="S3461" s="8">
        <f t="shared" si="447"/>
        <v>42480.271527777775</v>
      </c>
      <c r="T3461" s="8">
        <f t="shared" si="444"/>
        <v>42510.271527777775</v>
      </c>
      <c r="U3461" s="7">
        <f t="shared" si="448"/>
        <v>30</v>
      </c>
    </row>
    <row r="3462" spans="1:21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443"/>
        <v>190</v>
      </c>
      <c r="P3462" s="7">
        <f t="shared" si="442"/>
        <v>50</v>
      </c>
      <c r="Q3462" s="9" t="str">
        <f t="shared" si="445"/>
        <v>theater</v>
      </c>
      <c r="R3462" s="10" t="str">
        <f t="shared" si="446"/>
        <v>plays</v>
      </c>
      <c r="S3462" s="8">
        <f t="shared" si="447"/>
        <v>41852.318888888891</v>
      </c>
      <c r="T3462" s="8">
        <f t="shared" si="444"/>
        <v>41866.318888888891</v>
      </c>
      <c r="U3462" s="7">
        <f t="shared" si="448"/>
        <v>14</v>
      </c>
    </row>
    <row r="3463" spans="1:21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443"/>
        <v>139</v>
      </c>
      <c r="P3463" s="7">
        <f t="shared" si="442"/>
        <v>57.916666666666664</v>
      </c>
      <c r="Q3463" s="9" t="str">
        <f t="shared" si="445"/>
        <v>theater</v>
      </c>
      <c r="R3463" s="10" t="str">
        <f t="shared" si="446"/>
        <v>plays</v>
      </c>
      <c r="S3463" s="8">
        <f t="shared" si="447"/>
        <v>42643.424525462957</v>
      </c>
      <c r="T3463" s="8">
        <f t="shared" si="444"/>
        <v>42671.916666666664</v>
      </c>
      <c r="U3463" s="7">
        <f t="shared" si="448"/>
        <v>28.492141203707433</v>
      </c>
    </row>
    <row r="3464" spans="1:21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443"/>
        <v>202</v>
      </c>
      <c r="P3464" s="7">
        <f t="shared" si="442"/>
        <v>29.705882352941178</v>
      </c>
      <c r="Q3464" s="9" t="str">
        <f t="shared" si="445"/>
        <v>theater</v>
      </c>
      <c r="R3464" s="10" t="str">
        <f t="shared" si="446"/>
        <v>plays</v>
      </c>
      <c r="S3464" s="8">
        <f t="shared" si="447"/>
        <v>42179.690138888887</v>
      </c>
      <c r="T3464" s="8">
        <f t="shared" si="444"/>
        <v>42195.541666666664</v>
      </c>
      <c r="U3464" s="7">
        <f t="shared" si="448"/>
        <v>15.851527777776937</v>
      </c>
    </row>
    <row r="3465" spans="1:21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443"/>
        <v>103.38</v>
      </c>
      <c r="P3465" s="7">
        <f t="shared" ref="P3465:P3528" si="449">E3465/L3465</f>
        <v>90.684210526315795</v>
      </c>
      <c r="Q3465" s="9" t="str">
        <f t="shared" si="445"/>
        <v>theater</v>
      </c>
      <c r="R3465" s="10" t="str">
        <f t="shared" si="446"/>
        <v>plays</v>
      </c>
      <c r="S3465" s="8">
        <f t="shared" si="447"/>
        <v>42612.710474537038</v>
      </c>
      <c r="T3465" s="8">
        <f t="shared" si="444"/>
        <v>42653.957638888889</v>
      </c>
      <c r="U3465" s="7">
        <f t="shared" si="448"/>
        <v>41.247164351851097</v>
      </c>
    </row>
    <row r="3466" spans="1:21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443"/>
        <v>102.3236</v>
      </c>
      <c r="P3466" s="7">
        <f t="shared" si="449"/>
        <v>55.012688172043013</v>
      </c>
      <c r="Q3466" s="9" t="str">
        <f t="shared" si="445"/>
        <v>theater</v>
      </c>
      <c r="R3466" s="10" t="str">
        <f t="shared" si="446"/>
        <v>plays</v>
      </c>
      <c r="S3466" s="8">
        <f t="shared" si="447"/>
        <v>42574.921724537031</v>
      </c>
      <c r="T3466" s="8">
        <f t="shared" si="444"/>
        <v>42604.921724537031</v>
      </c>
      <c r="U3466" s="7">
        <f t="shared" si="448"/>
        <v>30</v>
      </c>
    </row>
    <row r="3467" spans="1:21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443"/>
        <v>103</v>
      </c>
      <c r="P3467" s="7">
        <f t="shared" si="449"/>
        <v>57.222222222222221</v>
      </c>
      <c r="Q3467" s="9" t="str">
        <f t="shared" si="445"/>
        <v>theater</v>
      </c>
      <c r="R3467" s="10" t="str">
        <f t="shared" si="446"/>
        <v>plays</v>
      </c>
      <c r="S3467" s="8">
        <f t="shared" si="447"/>
        <v>42200.417499999996</v>
      </c>
      <c r="T3467" s="8">
        <f t="shared" si="444"/>
        <v>42225.458333333336</v>
      </c>
      <c r="U3467" s="7">
        <f t="shared" si="448"/>
        <v>25.040833333339833</v>
      </c>
    </row>
    <row r="3468" spans="1:21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443"/>
        <v>127.14285714285714</v>
      </c>
      <c r="P3468" s="7">
        <f t="shared" si="449"/>
        <v>72.950819672131146</v>
      </c>
      <c r="Q3468" s="9" t="str">
        <f t="shared" si="445"/>
        <v>theater</v>
      </c>
      <c r="R3468" s="10" t="str">
        <f t="shared" si="446"/>
        <v>plays</v>
      </c>
      <c r="S3468" s="8">
        <f t="shared" si="447"/>
        <v>42419.810763888883</v>
      </c>
      <c r="T3468" s="8">
        <f t="shared" si="444"/>
        <v>42479.769097222219</v>
      </c>
      <c r="U3468" s="7">
        <f t="shared" si="448"/>
        <v>59.958333333335759</v>
      </c>
    </row>
    <row r="3469" spans="1:21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443"/>
        <v>101</v>
      </c>
      <c r="P3469" s="7">
        <f t="shared" si="449"/>
        <v>64.468085106382972</v>
      </c>
      <c r="Q3469" s="9" t="str">
        <f t="shared" si="445"/>
        <v>theater</v>
      </c>
      <c r="R3469" s="10" t="str">
        <f t="shared" si="446"/>
        <v>plays</v>
      </c>
      <c r="S3469" s="8">
        <f t="shared" si="447"/>
        <v>42053.463333333326</v>
      </c>
      <c r="T3469" s="8">
        <f t="shared" si="444"/>
        <v>42083.421666666669</v>
      </c>
      <c r="U3469" s="7">
        <f t="shared" si="448"/>
        <v>29.958333333343035</v>
      </c>
    </row>
    <row r="3470" spans="1:21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443"/>
        <v>121.78</v>
      </c>
      <c r="P3470" s="7">
        <f t="shared" si="449"/>
        <v>716.35294117647061</v>
      </c>
      <c r="Q3470" s="9" t="str">
        <f t="shared" si="445"/>
        <v>theater</v>
      </c>
      <c r="R3470" s="10" t="str">
        <f t="shared" si="446"/>
        <v>plays</v>
      </c>
      <c r="S3470" s="8">
        <f t="shared" si="447"/>
        <v>42605.55704861111</v>
      </c>
      <c r="T3470" s="8">
        <f t="shared" si="444"/>
        <v>42633.916666666664</v>
      </c>
      <c r="U3470" s="7">
        <f t="shared" si="448"/>
        <v>28.359618055554165</v>
      </c>
    </row>
    <row r="3471" spans="1:21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443"/>
        <v>113.39285714285714</v>
      </c>
      <c r="P3471" s="7">
        <f t="shared" si="449"/>
        <v>50.396825396825399</v>
      </c>
      <c r="Q3471" s="9" t="str">
        <f t="shared" si="445"/>
        <v>theater</v>
      </c>
      <c r="R3471" s="10" t="str">
        <f t="shared" si="446"/>
        <v>plays</v>
      </c>
      <c r="S3471" s="8">
        <f t="shared" si="447"/>
        <v>42458.433391203704</v>
      </c>
      <c r="T3471" s="8">
        <f t="shared" si="444"/>
        <v>42488.433391203704</v>
      </c>
      <c r="U3471" s="7">
        <f t="shared" si="448"/>
        <v>30</v>
      </c>
    </row>
    <row r="3472" spans="1:21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443"/>
        <v>150</v>
      </c>
      <c r="P3472" s="7">
        <f t="shared" si="449"/>
        <v>41.666666666666664</v>
      </c>
      <c r="Q3472" s="9" t="str">
        <f t="shared" si="445"/>
        <v>theater</v>
      </c>
      <c r="R3472" s="10" t="str">
        <f t="shared" si="446"/>
        <v>plays</v>
      </c>
      <c r="S3472" s="8">
        <f t="shared" si="447"/>
        <v>42528.813680555548</v>
      </c>
      <c r="T3472" s="8">
        <f t="shared" si="444"/>
        <v>42566.693055555552</v>
      </c>
      <c r="U3472" s="7">
        <f t="shared" si="448"/>
        <v>37.879375000004075</v>
      </c>
    </row>
    <row r="3473" spans="1:21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443"/>
        <v>214.6</v>
      </c>
      <c r="P3473" s="7">
        <f t="shared" si="449"/>
        <v>35.766666666666666</v>
      </c>
      <c r="Q3473" s="9" t="str">
        <f t="shared" si="445"/>
        <v>theater</v>
      </c>
      <c r="R3473" s="10" t="str">
        <f t="shared" si="446"/>
        <v>plays</v>
      </c>
      <c r="S3473" s="8">
        <f t="shared" si="447"/>
        <v>41841.61215277778</v>
      </c>
      <c r="T3473" s="8">
        <f t="shared" si="444"/>
        <v>41882.625</v>
      </c>
      <c r="U3473" s="7">
        <f t="shared" si="448"/>
        <v>41.012847222220444</v>
      </c>
    </row>
    <row r="3474" spans="1:21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443"/>
        <v>102.05</v>
      </c>
      <c r="P3474" s="7">
        <f t="shared" si="449"/>
        <v>88.739130434782609</v>
      </c>
      <c r="Q3474" s="9" t="str">
        <f t="shared" si="445"/>
        <v>theater</v>
      </c>
      <c r="R3474" s="10" t="str">
        <f t="shared" si="446"/>
        <v>plays</v>
      </c>
      <c r="S3474" s="8">
        <f t="shared" si="447"/>
        <v>41927.962164351848</v>
      </c>
      <c r="T3474" s="8">
        <f t="shared" si="444"/>
        <v>41949.040972222218</v>
      </c>
      <c r="U3474" s="7">
        <f t="shared" si="448"/>
        <v>21.078807870369928</v>
      </c>
    </row>
    <row r="3475" spans="1:21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443"/>
        <v>100</v>
      </c>
      <c r="P3475" s="7">
        <f t="shared" si="449"/>
        <v>148.4848484848485</v>
      </c>
      <c r="Q3475" s="9" t="str">
        <f t="shared" si="445"/>
        <v>theater</v>
      </c>
      <c r="R3475" s="10" t="str">
        <f t="shared" si="446"/>
        <v>plays</v>
      </c>
      <c r="S3475" s="8">
        <f t="shared" si="447"/>
        <v>42062.626111111109</v>
      </c>
      <c r="T3475" s="8">
        <f t="shared" si="444"/>
        <v>42083.643749999996</v>
      </c>
      <c r="U3475" s="7">
        <f t="shared" si="448"/>
        <v>21.017638888886722</v>
      </c>
    </row>
    <row r="3476" spans="1:21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443"/>
        <v>101</v>
      </c>
      <c r="P3476" s="7">
        <f t="shared" si="449"/>
        <v>51.794871794871796</v>
      </c>
      <c r="Q3476" s="9" t="str">
        <f t="shared" si="445"/>
        <v>theater</v>
      </c>
      <c r="R3476" s="10" t="str">
        <f t="shared" si="446"/>
        <v>plays</v>
      </c>
      <c r="S3476" s="8">
        <f t="shared" si="447"/>
        <v>42541.293182870366</v>
      </c>
      <c r="T3476" s="8">
        <f t="shared" si="444"/>
        <v>42571.293182870366</v>
      </c>
      <c r="U3476" s="7">
        <f t="shared" si="448"/>
        <v>30</v>
      </c>
    </row>
    <row r="3477" spans="1:21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443"/>
        <v>113.33333333333333</v>
      </c>
      <c r="P3477" s="7">
        <f t="shared" si="449"/>
        <v>20</v>
      </c>
      <c r="Q3477" s="9" t="str">
        <f t="shared" si="445"/>
        <v>theater</v>
      </c>
      <c r="R3477" s="10" t="str">
        <f t="shared" si="446"/>
        <v>plays</v>
      </c>
      <c r="S3477" s="8">
        <f t="shared" si="447"/>
        <v>41918.672499999993</v>
      </c>
      <c r="T3477" s="8">
        <f t="shared" si="444"/>
        <v>41945.791666666664</v>
      </c>
      <c r="U3477" s="7">
        <f t="shared" si="448"/>
        <v>27.119166666670935</v>
      </c>
    </row>
    <row r="3478" spans="1:21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443"/>
        <v>104</v>
      </c>
      <c r="P3478" s="7">
        <f t="shared" si="449"/>
        <v>52</v>
      </c>
      <c r="Q3478" s="9" t="str">
        <f t="shared" si="445"/>
        <v>theater</v>
      </c>
      <c r="R3478" s="10" t="str">
        <f t="shared" si="446"/>
        <v>plays</v>
      </c>
      <c r="S3478" s="8">
        <f t="shared" si="447"/>
        <v>41921.071643518517</v>
      </c>
      <c r="T3478" s="8">
        <f t="shared" si="444"/>
        <v>41938.916666666664</v>
      </c>
      <c r="U3478" s="7">
        <f t="shared" si="448"/>
        <v>17.845023148147448</v>
      </c>
    </row>
    <row r="3479" spans="1:21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443"/>
        <v>115.33333333333333</v>
      </c>
      <c r="P3479" s="7">
        <f t="shared" si="449"/>
        <v>53.230769230769234</v>
      </c>
      <c r="Q3479" s="9" t="str">
        <f t="shared" si="445"/>
        <v>theater</v>
      </c>
      <c r="R3479" s="10" t="str">
        <f t="shared" si="446"/>
        <v>plays</v>
      </c>
      <c r="S3479" s="8">
        <f t="shared" si="447"/>
        <v>42128.528275462959</v>
      </c>
      <c r="T3479" s="8">
        <f t="shared" si="444"/>
        <v>42140.916666666664</v>
      </c>
      <c r="U3479" s="7">
        <f t="shared" si="448"/>
        <v>12.388391203705396</v>
      </c>
    </row>
    <row r="3480" spans="1:21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443"/>
        <v>112.85</v>
      </c>
      <c r="P3480" s="7">
        <f t="shared" si="449"/>
        <v>39.596491228070178</v>
      </c>
      <c r="Q3480" s="9" t="str">
        <f t="shared" si="445"/>
        <v>theater</v>
      </c>
      <c r="R3480" s="10" t="str">
        <f t="shared" si="446"/>
        <v>plays</v>
      </c>
      <c r="S3480" s="8">
        <f t="shared" si="447"/>
        <v>42053.708587962959</v>
      </c>
      <c r="T3480" s="8">
        <f t="shared" si="444"/>
        <v>42079.666666666664</v>
      </c>
      <c r="U3480" s="7">
        <f t="shared" si="448"/>
        <v>25.958078703704814</v>
      </c>
    </row>
    <row r="3481" spans="1:21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443"/>
        <v>127.86666666666666</v>
      </c>
      <c r="P3481" s="7">
        <f t="shared" si="449"/>
        <v>34.25</v>
      </c>
      <c r="Q3481" s="9" t="str">
        <f t="shared" si="445"/>
        <v>theater</v>
      </c>
      <c r="R3481" s="10" t="str">
        <f t="shared" si="446"/>
        <v>plays</v>
      </c>
      <c r="S3481" s="8">
        <f t="shared" si="447"/>
        <v>41781.64675925926</v>
      </c>
      <c r="T3481" s="8">
        <f t="shared" si="444"/>
        <v>41811.64675925926</v>
      </c>
      <c r="U3481" s="7">
        <f t="shared" si="448"/>
        <v>30</v>
      </c>
    </row>
    <row r="3482" spans="1:21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443"/>
        <v>142.66666666666666</v>
      </c>
      <c r="P3482" s="7">
        <f t="shared" si="449"/>
        <v>164.61538461538461</v>
      </c>
      <c r="Q3482" s="9" t="str">
        <f t="shared" si="445"/>
        <v>theater</v>
      </c>
      <c r="R3482" s="10" t="str">
        <f t="shared" si="446"/>
        <v>plays</v>
      </c>
      <c r="S3482" s="8">
        <f t="shared" si="447"/>
        <v>42171.109108796292</v>
      </c>
      <c r="T3482" s="8">
        <f t="shared" si="444"/>
        <v>42195.666666666664</v>
      </c>
      <c r="U3482" s="7">
        <f t="shared" si="448"/>
        <v>24.557557870371966</v>
      </c>
    </row>
    <row r="3483" spans="1:21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443"/>
        <v>118.8</v>
      </c>
      <c r="P3483" s="7">
        <f t="shared" si="449"/>
        <v>125.05263157894737</v>
      </c>
      <c r="Q3483" s="9" t="str">
        <f t="shared" si="445"/>
        <v>theater</v>
      </c>
      <c r="R3483" s="10" t="str">
        <f t="shared" si="446"/>
        <v>plays</v>
      </c>
      <c r="S3483" s="8">
        <f t="shared" si="447"/>
        <v>41989.039212962962</v>
      </c>
      <c r="T3483" s="8">
        <f t="shared" si="444"/>
        <v>42006.039212962962</v>
      </c>
      <c r="U3483" s="7">
        <f t="shared" si="448"/>
        <v>17</v>
      </c>
    </row>
    <row r="3484" spans="1:21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443"/>
        <v>138.33333333333334</v>
      </c>
      <c r="P3484" s="7">
        <f t="shared" si="449"/>
        <v>51.875</v>
      </c>
      <c r="Q3484" s="9" t="str">
        <f t="shared" si="445"/>
        <v>theater</v>
      </c>
      <c r="R3484" s="10" t="str">
        <f t="shared" si="446"/>
        <v>plays</v>
      </c>
      <c r="S3484" s="8">
        <f t="shared" si="447"/>
        <v>41796.563263888886</v>
      </c>
      <c r="T3484" s="8">
        <f t="shared" si="444"/>
        <v>41826.563263888886</v>
      </c>
      <c r="U3484" s="7">
        <f t="shared" si="448"/>
        <v>30</v>
      </c>
    </row>
    <row r="3485" spans="1:21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443"/>
        <v>159.9402985074627</v>
      </c>
      <c r="P3485" s="7">
        <f t="shared" si="449"/>
        <v>40.285714285714285</v>
      </c>
      <c r="Q3485" s="9" t="str">
        <f t="shared" si="445"/>
        <v>theater</v>
      </c>
      <c r="R3485" s="10" t="str">
        <f t="shared" si="446"/>
        <v>plays</v>
      </c>
      <c r="S3485" s="8">
        <f t="shared" si="447"/>
        <v>41793.460428240738</v>
      </c>
      <c r="T3485" s="8">
        <f t="shared" si="444"/>
        <v>41823.460428240738</v>
      </c>
      <c r="U3485" s="7">
        <f t="shared" si="448"/>
        <v>30</v>
      </c>
    </row>
    <row r="3486" spans="1:21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443"/>
        <v>114.24</v>
      </c>
      <c r="P3486" s="7">
        <f t="shared" si="449"/>
        <v>64.909090909090907</v>
      </c>
      <c r="Q3486" s="9" t="str">
        <f t="shared" si="445"/>
        <v>theater</v>
      </c>
      <c r="R3486" s="10" t="str">
        <f t="shared" si="446"/>
        <v>plays</v>
      </c>
      <c r="S3486" s="8">
        <f t="shared" si="447"/>
        <v>42506.552071759252</v>
      </c>
      <c r="T3486" s="8">
        <f t="shared" si="444"/>
        <v>42536.552071759252</v>
      </c>
      <c r="U3486" s="7">
        <f t="shared" si="448"/>
        <v>30</v>
      </c>
    </row>
    <row r="3487" spans="1:21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443"/>
        <v>100.60606060606061</v>
      </c>
      <c r="P3487" s="7">
        <f t="shared" si="449"/>
        <v>55.333333333333336</v>
      </c>
      <c r="Q3487" s="9" t="str">
        <f t="shared" si="445"/>
        <v>theater</v>
      </c>
      <c r="R3487" s="10" t="str">
        <f t="shared" si="446"/>
        <v>plays</v>
      </c>
      <c r="S3487" s="8">
        <f t="shared" si="447"/>
        <v>42372.484722222223</v>
      </c>
      <c r="T3487" s="8">
        <f t="shared" si="444"/>
        <v>42402.484722222223</v>
      </c>
      <c r="U3487" s="7">
        <f t="shared" si="448"/>
        <v>30</v>
      </c>
    </row>
    <row r="3488" spans="1:21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443"/>
        <v>155.19999999999999</v>
      </c>
      <c r="P3488" s="7">
        <f t="shared" si="449"/>
        <v>83.142857142857139</v>
      </c>
      <c r="Q3488" s="9" t="str">
        <f t="shared" si="445"/>
        <v>theater</v>
      </c>
      <c r="R3488" s="10" t="str">
        <f t="shared" si="446"/>
        <v>plays</v>
      </c>
      <c r="S3488" s="8">
        <f t="shared" si="447"/>
        <v>42126.666678240734</v>
      </c>
      <c r="T3488" s="8">
        <f t="shared" si="444"/>
        <v>42158.082638888889</v>
      </c>
      <c r="U3488" s="7">
        <f t="shared" si="448"/>
        <v>31.415960648155306</v>
      </c>
    </row>
    <row r="3489" spans="1:21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443"/>
        <v>127.75</v>
      </c>
      <c r="P3489" s="7">
        <f t="shared" si="449"/>
        <v>38.712121212121211</v>
      </c>
      <c r="Q3489" s="9" t="str">
        <f t="shared" si="445"/>
        <v>theater</v>
      </c>
      <c r="R3489" s="10" t="str">
        <f t="shared" si="446"/>
        <v>plays</v>
      </c>
      <c r="S3489" s="8">
        <f t="shared" si="447"/>
        <v>42149.732083333329</v>
      </c>
      <c r="T3489" s="8">
        <f t="shared" si="444"/>
        <v>42179.732083333329</v>
      </c>
      <c r="U3489" s="7">
        <f t="shared" si="448"/>
        <v>30</v>
      </c>
    </row>
    <row r="3490" spans="1:21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443"/>
        <v>121.2</v>
      </c>
      <c r="P3490" s="7">
        <f t="shared" si="449"/>
        <v>125.37931034482759</v>
      </c>
      <c r="Q3490" s="9" t="str">
        <f t="shared" si="445"/>
        <v>theater</v>
      </c>
      <c r="R3490" s="10" t="str">
        <f t="shared" si="446"/>
        <v>plays</v>
      </c>
      <c r="S3490" s="8">
        <f t="shared" si="447"/>
        <v>42087.55972222222</v>
      </c>
      <c r="T3490" s="8">
        <f t="shared" si="444"/>
        <v>42111.458333333336</v>
      </c>
      <c r="U3490" s="7">
        <f t="shared" si="448"/>
        <v>23.898611111115315</v>
      </c>
    </row>
    <row r="3491" spans="1:21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443"/>
        <v>112.7</v>
      </c>
      <c r="P3491" s="7">
        <f t="shared" si="449"/>
        <v>78.263888888888886</v>
      </c>
      <c r="Q3491" s="9" t="str">
        <f t="shared" si="445"/>
        <v>theater</v>
      </c>
      <c r="R3491" s="10" t="str">
        <f t="shared" si="446"/>
        <v>plays</v>
      </c>
      <c r="S3491" s="8">
        <f t="shared" si="447"/>
        <v>41753.427442129629</v>
      </c>
      <c r="T3491" s="8">
        <f t="shared" si="444"/>
        <v>41783.666666666664</v>
      </c>
      <c r="U3491" s="7">
        <f t="shared" si="448"/>
        <v>30.239224537035625</v>
      </c>
    </row>
    <row r="3492" spans="1:21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443"/>
        <v>127.5</v>
      </c>
      <c r="P3492" s="7">
        <f t="shared" si="449"/>
        <v>47.222222222222221</v>
      </c>
      <c r="Q3492" s="9" t="str">
        <f t="shared" si="445"/>
        <v>theater</v>
      </c>
      <c r="R3492" s="10" t="str">
        <f t="shared" si="446"/>
        <v>plays</v>
      </c>
      <c r="S3492" s="8">
        <f t="shared" si="447"/>
        <v>42443.594027777777</v>
      </c>
      <c r="T3492" s="8">
        <f t="shared" si="444"/>
        <v>42473.594027777777</v>
      </c>
      <c r="U3492" s="7">
        <f t="shared" si="448"/>
        <v>30</v>
      </c>
    </row>
    <row r="3493" spans="1:21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443"/>
        <v>158.19999999999999</v>
      </c>
      <c r="P3493" s="7">
        <f t="shared" si="449"/>
        <v>79.099999999999994</v>
      </c>
      <c r="Q3493" s="9" t="str">
        <f t="shared" si="445"/>
        <v>theater</v>
      </c>
      <c r="R3493" s="10" t="str">
        <f t="shared" si="446"/>
        <v>plays</v>
      </c>
      <c r="S3493" s="8">
        <f t="shared" si="447"/>
        <v>42121.041481481479</v>
      </c>
      <c r="T3493" s="8">
        <f t="shared" si="444"/>
        <v>42142.041481481479</v>
      </c>
      <c r="U3493" s="7">
        <f t="shared" si="448"/>
        <v>21</v>
      </c>
    </row>
    <row r="3494" spans="1:21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443"/>
        <v>105.26894736842105</v>
      </c>
      <c r="P3494" s="7">
        <f t="shared" si="449"/>
        <v>114.29199999999999</v>
      </c>
      <c r="Q3494" s="9" t="str">
        <f t="shared" si="445"/>
        <v>theater</v>
      </c>
      <c r="R3494" s="10" t="str">
        <f t="shared" si="446"/>
        <v>plays</v>
      </c>
      <c r="S3494" s="8">
        <f t="shared" si="447"/>
        <v>42267.800891203697</v>
      </c>
      <c r="T3494" s="8">
        <f t="shared" si="444"/>
        <v>42302.800891203697</v>
      </c>
      <c r="U3494" s="7">
        <f t="shared" si="448"/>
        <v>35</v>
      </c>
    </row>
    <row r="3495" spans="1:21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443"/>
        <v>100</v>
      </c>
      <c r="P3495" s="7">
        <f t="shared" si="449"/>
        <v>51.724137931034484</v>
      </c>
      <c r="Q3495" s="9" t="str">
        <f t="shared" si="445"/>
        <v>theater</v>
      </c>
      <c r="R3495" s="10" t="str">
        <f t="shared" si="446"/>
        <v>plays</v>
      </c>
      <c r="S3495" s="8">
        <f t="shared" si="447"/>
        <v>41848.657824074071</v>
      </c>
      <c r="T3495" s="8">
        <f t="shared" si="444"/>
        <v>41868.007638888885</v>
      </c>
      <c r="U3495" s="7">
        <f t="shared" si="448"/>
        <v>19.349814814813726</v>
      </c>
    </row>
    <row r="3496" spans="1:21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443"/>
        <v>100</v>
      </c>
      <c r="P3496" s="7">
        <f t="shared" si="449"/>
        <v>30.76923076923077</v>
      </c>
      <c r="Q3496" s="9" t="str">
        <f t="shared" si="445"/>
        <v>theater</v>
      </c>
      <c r="R3496" s="10" t="str">
        <f t="shared" si="446"/>
        <v>plays</v>
      </c>
      <c r="S3496" s="8">
        <f t="shared" si="447"/>
        <v>42689.006655092591</v>
      </c>
      <c r="T3496" s="8">
        <f t="shared" si="444"/>
        <v>42700.041666666664</v>
      </c>
      <c r="U3496" s="7">
        <f t="shared" si="448"/>
        <v>11.035011574072996</v>
      </c>
    </row>
    <row r="3497" spans="1:21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443"/>
        <v>106.86</v>
      </c>
      <c r="P3497" s="7">
        <f t="shared" si="449"/>
        <v>74.208333333333329</v>
      </c>
      <c r="Q3497" s="9" t="str">
        <f t="shared" si="445"/>
        <v>theater</v>
      </c>
      <c r="R3497" s="10" t="str">
        <f t="shared" si="446"/>
        <v>plays</v>
      </c>
      <c r="S3497" s="8">
        <f t="shared" si="447"/>
        <v>41915.554502314808</v>
      </c>
      <c r="T3497" s="8">
        <f t="shared" si="444"/>
        <v>41944.512499999997</v>
      </c>
      <c r="U3497" s="7">
        <f t="shared" si="448"/>
        <v>28.957997685189184</v>
      </c>
    </row>
    <row r="3498" spans="1:21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443"/>
        <v>124.4</v>
      </c>
      <c r="P3498" s="7">
        <f t="shared" si="449"/>
        <v>47.846153846153847</v>
      </c>
      <c r="Q3498" s="9" t="str">
        <f t="shared" si="445"/>
        <v>theater</v>
      </c>
      <c r="R3498" s="10" t="str">
        <f t="shared" si="446"/>
        <v>plays</v>
      </c>
      <c r="S3498" s="8">
        <f t="shared" si="447"/>
        <v>42584.638495370367</v>
      </c>
      <c r="T3498" s="8">
        <f t="shared" si="444"/>
        <v>42624.638495370367</v>
      </c>
      <c r="U3498" s="7">
        <f t="shared" si="448"/>
        <v>40</v>
      </c>
    </row>
    <row r="3499" spans="1:21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443"/>
        <v>108.70406189555126</v>
      </c>
      <c r="P3499" s="7">
        <f t="shared" si="449"/>
        <v>34.408163265306122</v>
      </c>
      <c r="Q3499" s="9" t="str">
        <f t="shared" si="445"/>
        <v>theater</v>
      </c>
      <c r="R3499" s="10" t="str">
        <f t="shared" si="446"/>
        <v>plays</v>
      </c>
      <c r="S3499" s="8">
        <f t="shared" si="447"/>
        <v>42511.53361111111</v>
      </c>
      <c r="T3499" s="8">
        <f t="shared" si="444"/>
        <v>42523.708333333336</v>
      </c>
      <c r="U3499" s="7">
        <f t="shared" si="448"/>
        <v>12.174722222225682</v>
      </c>
    </row>
    <row r="3500" spans="1:21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443"/>
        <v>102.42424242424242</v>
      </c>
      <c r="P3500" s="7">
        <f t="shared" si="449"/>
        <v>40.238095238095241</v>
      </c>
      <c r="Q3500" s="9" t="str">
        <f t="shared" si="445"/>
        <v>theater</v>
      </c>
      <c r="R3500" s="10" t="str">
        <f t="shared" si="446"/>
        <v>plays</v>
      </c>
      <c r="S3500" s="8">
        <f t="shared" si="447"/>
        <v>42458.950277777774</v>
      </c>
      <c r="T3500" s="8">
        <f t="shared" si="444"/>
        <v>42518.697222222218</v>
      </c>
      <c r="U3500" s="7">
        <f t="shared" si="448"/>
        <v>59.746944444443216</v>
      </c>
    </row>
    <row r="3501" spans="1:21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443"/>
        <v>105.5</v>
      </c>
      <c r="P3501" s="7">
        <f t="shared" si="449"/>
        <v>60.285714285714285</v>
      </c>
      <c r="Q3501" s="9" t="str">
        <f t="shared" si="445"/>
        <v>theater</v>
      </c>
      <c r="R3501" s="10" t="str">
        <f t="shared" si="446"/>
        <v>plays</v>
      </c>
      <c r="S3501" s="8">
        <f t="shared" si="447"/>
        <v>42131.827835648146</v>
      </c>
      <c r="T3501" s="8">
        <f t="shared" si="444"/>
        <v>42186.082638888889</v>
      </c>
      <c r="U3501" s="7">
        <f t="shared" si="448"/>
        <v>54.254803240743058</v>
      </c>
    </row>
    <row r="3502" spans="1:21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443"/>
        <v>106.3</v>
      </c>
      <c r="P3502" s="7">
        <f t="shared" si="449"/>
        <v>25.30952380952381</v>
      </c>
      <c r="Q3502" s="9" t="str">
        <f t="shared" si="445"/>
        <v>theater</v>
      </c>
      <c r="R3502" s="10" t="str">
        <f t="shared" si="446"/>
        <v>plays</v>
      </c>
      <c r="S3502" s="8">
        <f t="shared" si="447"/>
        <v>42419.711087962962</v>
      </c>
      <c r="T3502" s="8">
        <f t="shared" si="444"/>
        <v>42435.999305555553</v>
      </c>
      <c r="U3502" s="7">
        <f t="shared" si="448"/>
        <v>16.288217592591536</v>
      </c>
    </row>
    <row r="3503" spans="1:21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443"/>
        <v>100.66666666666667</v>
      </c>
      <c r="P3503" s="7">
        <f t="shared" si="449"/>
        <v>35.952380952380949</v>
      </c>
      <c r="Q3503" s="9" t="str">
        <f t="shared" si="445"/>
        <v>theater</v>
      </c>
      <c r="R3503" s="10" t="str">
        <f t="shared" si="446"/>
        <v>plays</v>
      </c>
      <c r="S3503" s="8">
        <f t="shared" si="447"/>
        <v>42233.555497685178</v>
      </c>
      <c r="T3503" s="8">
        <f t="shared" si="444"/>
        <v>42258.555497685178</v>
      </c>
      <c r="U3503" s="7">
        <f t="shared" si="448"/>
        <v>25</v>
      </c>
    </row>
    <row r="3504" spans="1:21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443"/>
        <v>105.4</v>
      </c>
      <c r="P3504" s="7">
        <f t="shared" si="449"/>
        <v>136</v>
      </c>
      <c r="Q3504" s="9" t="str">
        <f t="shared" si="445"/>
        <v>theater</v>
      </c>
      <c r="R3504" s="10" t="str">
        <f t="shared" si="446"/>
        <v>plays</v>
      </c>
      <c r="S3504" s="8">
        <f t="shared" si="447"/>
        <v>42430.631064814814</v>
      </c>
      <c r="T3504" s="8">
        <f t="shared" si="444"/>
        <v>42444.957638888889</v>
      </c>
      <c r="U3504" s="7">
        <f t="shared" si="448"/>
        <v>14.326574074075324</v>
      </c>
    </row>
    <row r="3505" spans="1:21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443"/>
        <v>107.56</v>
      </c>
      <c r="P3505" s="7">
        <f t="shared" si="449"/>
        <v>70.763157894736835</v>
      </c>
      <c r="Q3505" s="9" t="str">
        <f t="shared" si="445"/>
        <v>theater</v>
      </c>
      <c r="R3505" s="10" t="str">
        <f t="shared" si="446"/>
        <v>plays</v>
      </c>
      <c r="S3505" s="8">
        <f t="shared" si="447"/>
        <v>42545.27</v>
      </c>
      <c r="T3505" s="8">
        <f t="shared" si="444"/>
        <v>42575.27</v>
      </c>
      <c r="U3505" s="7">
        <f t="shared" si="448"/>
        <v>30</v>
      </c>
    </row>
    <row r="3506" spans="1:21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443"/>
        <v>100</v>
      </c>
      <c r="P3506" s="7">
        <f t="shared" si="449"/>
        <v>125</v>
      </c>
      <c r="Q3506" s="9" t="str">
        <f t="shared" si="445"/>
        <v>theater</v>
      </c>
      <c r="R3506" s="10" t="str">
        <f t="shared" si="446"/>
        <v>plays</v>
      </c>
      <c r="S3506" s="8">
        <f t="shared" si="447"/>
        <v>42297.540405092594</v>
      </c>
      <c r="T3506" s="8">
        <f t="shared" si="444"/>
        <v>42327.582071759258</v>
      </c>
      <c r="U3506" s="7">
        <f t="shared" si="448"/>
        <v>30.041666666664241</v>
      </c>
    </row>
    <row r="3507" spans="1:21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443"/>
        <v>103.76</v>
      </c>
      <c r="P3507" s="7">
        <f t="shared" si="449"/>
        <v>66.512820512820511</v>
      </c>
      <c r="Q3507" s="9" t="str">
        <f t="shared" si="445"/>
        <v>theater</v>
      </c>
      <c r="R3507" s="10" t="str">
        <f t="shared" si="446"/>
        <v>plays</v>
      </c>
      <c r="S3507" s="8">
        <f t="shared" si="447"/>
        <v>41760.727372685185</v>
      </c>
      <c r="T3507" s="8">
        <f t="shared" si="444"/>
        <v>41771.958333333328</v>
      </c>
      <c r="U3507" s="7">
        <f t="shared" si="448"/>
        <v>11.230960648143082</v>
      </c>
    </row>
    <row r="3508" spans="1:21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443"/>
        <v>101.5</v>
      </c>
      <c r="P3508" s="7">
        <f t="shared" si="449"/>
        <v>105</v>
      </c>
      <c r="Q3508" s="9" t="str">
        <f t="shared" si="445"/>
        <v>theater</v>
      </c>
      <c r="R3508" s="10" t="str">
        <f t="shared" si="446"/>
        <v>plays</v>
      </c>
      <c r="S3508" s="8">
        <f t="shared" si="447"/>
        <v>41829.525925925926</v>
      </c>
      <c r="T3508" s="8">
        <f t="shared" si="444"/>
        <v>41874.525925925926</v>
      </c>
      <c r="U3508" s="7">
        <f t="shared" si="448"/>
        <v>45</v>
      </c>
    </row>
    <row r="3509" spans="1:21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443"/>
        <v>104.4</v>
      </c>
      <c r="P3509" s="7">
        <f t="shared" si="449"/>
        <v>145</v>
      </c>
      <c r="Q3509" s="9" t="str">
        <f t="shared" si="445"/>
        <v>theater</v>
      </c>
      <c r="R3509" s="10" t="str">
        <f t="shared" si="446"/>
        <v>plays</v>
      </c>
      <c r="S3509" s="8">
        <f t="shared" si="447"/>
        <v>42491.714548611104</v>
      </c>
      <c r="T3509" s="8">
        <f t="shared" si="444"/>
        <v>42521.714548611104</v>
      </c>
      <c r="U3509" s="7">
        <f t="shared" si="448"/>
        <v>30</v>
      </c>
    </row>
    <row r="3510" spans="1:21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443"/>
        <v>180</v>
      </c>
      <c r="P3510" s="7">
        <f t="shared" si="449"/>
        <v>12</v>
      </c>
      <c r="Q3510" s="9" t="str">
        <f t="shared" si="445"/>
        <v>theater</v>
      </c>
      <c r="R3510" s="10" t="str">
        <f t="shared" si="446"/>
        <v>plays</v>
      </c>
      <c r="S3510" s="8">
        <f t="shared" si="447"/>
        <v>42477.521446759252</v>
      </c>
      <c r="T3510" s="8">
        <f t="shared" si="444"/>
        <v>42500.666666666664</v>
      </c>
      <c r="U3510" s="7">
        <f t="shared" si="448"/>
        <v>23.145219907411956</v>
      </c>
    </row>
    <row r="3511" spans="1:21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443"/>
        <v>106.33333333333333</v>
      </c>
      <c r="P3511" s="7">
        <f t="shared" si="449"/>
        <v>96.666666666666671</v>
      </c>
      <c r="Q3511" s="9" t="str">
        <f t="shared" si="445"/>
        <v>theater</v>
      </c>
      <c r="R3511" s="10" t="str">
        <f t="shared" si="446"/>
        <v>plays</v>
      </c>
      <c r="S3511" s="8">
        <f t="shared" si="447"/>
        <v>41950.651226851849</v>
      </c>
      <c r="T3511" s="8">
        <f t="shared" si="444"/>
        <v>41963.996527777774</v>
      </c>
      <c r="U3511" s="7">
        <f t="shared" si="448"/>
        <v>13.345300925924676</v>
      </c>
    </row>
    <row r="3512" spans="1:21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443"/>
        <v>100.55555555555556</v>
      </c>
      <c r="P3512" s="7">
        <f t="shared" si="449"/>
        <v>60.333333333333336</v>
      </c>
      <c r="Q3512" s="9" t="str">
        <f t="shared" si="445"/>
        <v>theater</v>
      </c>
      <c r="R3512" s="10" t="str">
        <f t="shared" si="446"/>
        <v>plays</v>
      </c>
      <c r="S3512" s="8">
        <f t="shared" si="447"/>
        <v>41802.412569444445</v>
      </c>
      <c r="T3512" s="8">
        <f t="shared" si="444"/>
        <v>41822.412569444445</v>
      </c>
      <c r="U3512" s="7">
        <f t="shared" si="448"/>
        <v>20</v>
      </c>
    </row>
    <row r="3513" spans="1:21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443"/>
        <v>101.2</v>
      </c>
      <c r="P3513" s="7">
        <f t="shared" si="449"/>
        <v>79.89473684210526</v>
      </c>
      <c r="Q3513" s="9" t="str">
        <f t="shared" si="445"/>
        <v>theater</v>
      </c>
      <c r="R3513" s="10" t="str">
        <f t="shared" si="446"/>
        <v>plays</v>
      </c>
      <c r="S3513" s="8">
        <f t="shared" si="447"/>
        <v>41927.665451388886</v>
      </c>
      <c r="T3513" s="8">
        <f t="shared" si="444"/>
        <v>41950.5625</v>
      </c>
      <c r="U3513" s="7">
        <f t="shared" si="448"/>
        <v>22.89704861111386</v>
      </c>
    </row>
    <row r="3514" spans="1:21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443"/>
        <v>100</v>
      </c>
      <c r="P3514" s="7">
        <f t="shared" si="449"/>
        <v>58.823529411764703</v>
      </c>
      <c r="Q3514" s="9" t="str">
        <f t="shared" si="445"/>
        <v>theater</v>
      </c>
      <c r="R3514" s="10" t="str">
        <f t="shared" si="446"/>
        <v>plays</v>
      </c>
      <c r="S3514" s="8">
        <f t="shared" si="447"/>
        <v>42057.328611111108</v>
      </c>
      <c r="T3514" s="8">
        <f t="shared" si="444"/>
        <v>42117.286944444444</v>
      </c>
      <c r="U3514" s="7">
        <f t="shared" si="448"/>
        <v>59.958333333335759</v>
      </c>
    </row>
    <row r="3515" spans="1:21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443"/>
        <v>118.39285714285714</v>
      </c>
      <c r="P3515" s="7">
        <f t="shared" si="449"/>
        <v>75.340909090909093</v>
      </c>
      <c r="Q3515" s="9" t="str">
        <f t="shared" si="445"/>
        <v>theater</v>
      </c>
      <c r="R3515" s="10" t="str">
        <f t="shared" si="446"/>
        <v>plays</v>
      </c>
      <c r="S3515" s="8">
        <f t="shared" si="447"/>
        <v>41780.887870370367</v>
      </c>
      <c r="T3515" s="8">
        <f t="shared" si="444"/>
        <v>41793.999305555553</v>
      </c>
      <c r="U3515" s="7">
        <f t="shared" si="448"/>
        <v>13.111435185186565</v>
      </c>
    </row>
    <row r="3516" spans="1:21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443"/>
        <v>110</v>
      </c>
      <c r="P3516" s="7">
        <f t="shared" si="449"/>
        <v>55</v>
      </c>
      <c r="Q3516" s="9" t="str">
        <f t="shared" si="445"/>
        <v>theater</v>
      </c>
      <c r="R3516" s="10" t="str">
        <f t="shared" si="446"/>
        <v>plays</v>
      </c>
      <c r="S3516" s="8">
        <f t="shared" si="447"/>
        <v>42020.638333333329</v>
      </c>
      <c r="T3516" s="8">
        <f t="shared" si="444"/>
        <v>42036.999305555553</v>
      </c>
      <c r="U3516" s="7">
        <f t="shared" si="448"/>
        <v>16.360972222224518</v>
      </c>
    </row>
    <row r="3517" spans="1:21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443"/>
        <v>102.66666666666667</v>
      </c>
      <c r="P3517" s="7">
        <f t="shared" si="449"/>
        <v>66.956521739130437</v>
      </c>
      <c r="Q3517" s="9" t="str">
        <f t="shared" si="445"/>
        <v>theater</v>
      </c>
      <c r="R3517" s="10" t="str">
        <f t="shared" si="446"/>
        <v>plays</v>
      </c>
      <c r="S3517" s="8">
        <f t="shared" si="447"/>
        <v>42125.564479166664</v>
      </c>
      <c r="T3517" s="8">
        <f t="shared" si="444"/>
        <v>42155.564479166664</v>
      </c>
      <c r="U3517" s="7">
        <f t="shared" si="448"/>
        <v>30</v>
      </c>
    </row>
    <row r="3518" spans="1:21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443"/>
        <v>100</v>
      </c>
      <c r="P3518" s="7">
        <f t="shared" si="449"/>
        <v>227.27272727272728</v>
      </c>
      <c r="Q3518" s="9" t="str">
        <f t="shared" si="445"/>
        <v>theater</v>
      </c>
      <c r="R3518" s="10" t="str">
        <f t="shared" si="446"/>
        <v>plays</v>
      </c>
      <c r="S3518" s="8">
        <f t="shared" si="447"/>
        <v>41855.801736111105</v>
      </c>
      <c r="T3518" s="8">
        <f t="shared" si="444"/>
        <v>41889.916666666664</v>
      </c>
      <c r="U3518" s="7">
        <f t="shared" si="448"/>
        <v>34.114930555559113</v>
      </c>
    </row>
    <row r="3519" spans="1:21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443"/>
        <v>100</v>
      </c>
      <c r="P3519" s="7">
        <f t="shared" si="449"/>
        <v>307.69230769230768</v>
      </c>
      <c r="Q3519" s="9" t="str">
        <f t="shared" si="445"/>
        <v>theater</v>
      </c>
      <c r="R3519" s="10" t="str">
        <f t="shared" si="446"/>
        <v>plays</v>
      </c>
      <c r="S3519" s="8">
        <f t="shared" si="447"/>
        <v>41794.609189814808</v>
      </c>
      <c r="T3519" s="8">
        <f t="shared" si="444"/>
        <v>41824.25</v>
      </c>
      <c r="U3519" s="7">
        <f t="shared" si="448"/>
        <v>29.640810185192095</v>
      </c>
    </row>
    <row r="3520" spans="1:21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443"/>
        <v>110.04600000000001</v>
      </c>
      <c r="P3520" s="7">
        <f t="shared" si="449"/>
        <v>50.020909090909093</v>
      </c>
      <c r="Q3520" s="9" t="str">
        <f t="shared" si="445"/>
        <v>theater</v>
      </c>
      <c r="R3520" s="10" t="str">
        <f t="shared" si="446"/>
        <v>plays</v>
      </c>
      <c r="S3520" s="8">
        <f t="shared" si="447"/>
        <v>41893.575219907405</v>
      </c>
      <c r="T3520" s="8">
        <f t="shared" si="444"/>
        <v>41914.38958333333</v>
      </c>
      <c r="U3520" s="7">
        <f t="shared" si="448"/>
        <v>20.814363425924967</v>
      </c>
    </row>
    <row r="3521" spans="1:21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443"/>
        <v>101.35</v>
      </c>
      <c r="P3521" s="7">
        <f t="shared" si="449"/>
        <v>72.392857142857139</v>
      </c>
      <c r="Q3521" s="9" t="str">
        <f t="shared" si="445"/>
        <v>theater</v>
      </c>
      <c r="R3521" s="10" t="str">
        <f t="shared" si="446"/>
        <v>plays</v>
      </c>
      <c r="S3521" s="8">
        <f t="shared" si="447"/>
        <v>42037.390624999993</v>
      </c>
      <c r="T3521" s="8">
        <f t="shared" si="444"/>
        <v>42067.390624999993</v>
      </c>
      <c r="U3521" s="7">
        <f t="shared" si="448"/>
        <v>30</v>
      </c>
    </row>
    <row r="3522" spans="1:21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450">E3522*100/D3522</f>
        <v>100.75</v>
      </c>
      <c r="P3522" s="7">
        <f t="shared" si="449"/>
        <v>95.952380952380949</v>
      </c>
      <c r="Q3522" s="9" t="str">
        <f t="shared" si="445"/>
        <v>theater</v>
      </c>
      <c r="R3522" s="10" t="str">
        <f t="shared" si="446"/>
        <v>plays</v>
      </c>
      <c r="S3522" s="8">
        <f t="shared" si="447"/>
        <v>42227.615879629629</v>
      </c>
      <c r="T3522" s="8">
        <f t="shared" ref="T3522:T3585" si="451">(I3522/86400)+25569+(-5/24)</f>
        <v>42253.365972222215</v>
      </c>
      <c r="U3522" s="7">
        <f t="shared" si="448"/>
        <v>25.750092592585133</v>
      </c>
    </row>
    <row r="3523" spans="1:21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450"/>
        <v>169.42857142857142</v>
      </c>
      <c r="P3523" s="7">
        <f t="shared" si="449"/>
        <v>45.615384615384613</v>
      </c>
      <c r="Q3523" s="9" t="str">
        <f t="shared" ref="Q3523:Q3586" si="452">LEFT(N3523, SEARCH("/",N3523,1)-1)</f>
        <v>theater</v>
      </c>
      <c r="R3523" s="10" t="str">
        <f t="shared" ref="R3523:R3586" si="453">RIGHT(N3523,LEN(N3523)-FIND("/",N3523))</f>
        <v>plays</v>
      </c>
      <c r="S3523" s="8">
        <f t="shared" ref="S3523:S3586" si="454">(J3523/86400)+25569+(-5/24)</f>
        <v>41881.153009259258</v>
      </c>
      <c r="T3523" s="8">
        <f t="shared" si="451"/>
        <v>41911.153009259258</v>
      </c>
      <c r="U3523" s="7">
        <f t="shared" ref="U3523:U3586" si="455">T3523-S3523</f>
        <v>30</v>
      </c>
    </row>
    <row r="3524" spans="1:21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450"/>
        <v>100</v>
      </c>
      <c r="P3524" s="7">
        <f t="shared" si="449"/>
        <v>41.029411764705884</v>
      </c>
      <c r="Q3524" s="9" t="str">
        <f t="shared" si="452"/>
        <v>theater</v>
      </c>
      <c r="R3524" s="10" t="str">
        <f t="shared" si="453"/>
        <v>plays</v>
      </c>
      <c r="S3524" s="8">
        <f t="shared" si="454"/>
        <v>42234.581550925919</v>
      </c>
      <c r="T3524" s="8">
        <f t="shared" si="451"/>
        <v>42262.212500000001</v>
      </c>
      <c r="U3524" s="7">
        <f t="shared" si="455"/>
        <v>27.630949074082309</v>
      </c>
    </row>
    <row r="3525" spans="1:21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450"/>
        <v>113.65</v>
      </c>
      <c r="P3525" s="7">
        <f t="shared" si="449"/>
        <v>56.825000000000003</v>
      </c>
      <c r="Q3525" s="9" t="str">
        <f t="shared" si="452"/>
        <v>theater</v>
      </c>
      <c r="R3525" s="10" t="str">
        <f t="shared" si="453"/>
        <v>plays</v>
      </c>
      <c r="S3525" s="8">
        <f t="shared" si="454"/>
        <v>42581.189212962963</v>
      </c>
      <c r="T3525" s="8">
        <f t="shared" si="451"/>
        <v>42638.749999999993</v>
      </c>
      <c r="U3525" s="7">
        <f t="shared" si="455"/>
        <v>57.560787037029513</v>
      </c>
    </row>
    <row r="3526" spans="1:21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450"/>
        <v>101.56</v>
      </c>
      <c r="P3526" s="7">
        <f t="shared" si="449"/>
        <v>137.24324324324326</v>
      </c>
      <c r="Q3526" s="9" t="str">
        <f t="shared" si="452"/>
        <v>theater</v>
      </c>
      <c r="R3526" s="10" t="str">
        <f t="shared" si="453"/>
        <v>plays</v>
      </c>
      <c r="S3526" s="8">
        <f t="shared" si="454"/>
        <v>41880.555243055554</v>
      </c>
      <c r="T3526" s="8">
        <f t="shared" si="451"/>
        <v>41894.958333333328</v>
      </c>
      <c r="U3526" s="7">
        <f t="shared" si="455"/>
        <v>14.403090277774027</v>
      </c>
    </row>
    <row r="3527" spans="1:21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450"/>
        <v>106</v>
      </c>
      <c r="P3527" s="7">
        <f t="shared" si="449"/>
        <v>75.714285714285708</v>
      </c>
      <c r="Q3527" s="9" t="str">
        <f t="shared" si="452"/>
        <v>theater</v>
      </c>
      <c r="R3527" s="10" t="str">
        <f t="shared" si="453"/>
        <v>plays</v>
      </c>
      <c r="S3527" s="8">
        <f t="shared" si="454"/>
        <v>42214.487337962964</v>
      </c>
      <c r="T3527" s="8">
        <f t="shared" si="451"/>
        <v>42225.458333333336</v>
      </c>
      <c r="U3527" s="7">
        <f t="shared" si="455"/>
        <v>10.970995370371384</v>
      </c>
    </row>
    <row r="3528" spans="1:21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450"/>
        <v>102</v>
      </c>
      <c r="P3528" s="7">
        <f t="shared" si="449"/>
        <v>99</v>
      </c>
      <c r="Q3528" s="9" t="str">
        <f t="shared" si="452"/>
        <v>theater</v>
      </c>
      <c r="R3528" s="10" t="str">
        <f t="shared" si="453"/>
        <v>plays</v>
      </c>
      <c r="S3528" s="8">
        <f t="shared" si="454"/>
        <v>42460.126979166664</v>
      </c>
      <c r="T3528" s="8">
        <f t="shared" si="451"/>
        <v>42488.040972222218</v>
      </c>
      <c r="U3528" s="7">
        <f t="shared" si="455"/>
        <v>27.913993055553874</v>
      </c>
    </row>
    <row r="3529" spans="1:21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450"/>
        <v>116.91666666666667</v>
      </c>
      <c r="P3529" s="7">
        <f t="shared" ref="P3529:P3592" si="456">E3529/L3529</f>
        <v>81.569767441860463</v>
      </c>
      <c r="Q3529" s="9" t="str">
        <f t="shared" si="452"/>
        <v>theater</v>
      </c>
      <c r="R3529" s="10" t="str">
        <f t="shared" si="453"/>
        <v>plays</v>
      </c>
      <c r="S3529" s="8">
        <f t="shared" si="454"/>
        <v>42166.814872685187</v>
      </c>
      <c r="T3529" s="8">
        <f t="shared" si="451"/>
        <v>42195.957638888889</v>
      </c>
      <c r="U3529" s="7">
        <f t="shared" si="455"/>
        <v>29.142766203702195</v>
      </c>
    </row>
    <row r="3530" spans="1:21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450"/>
        <v>101.15151515151516</v>
      </c>
      <c r="P3530" s="7">
        <f t="shared" si="456"/>
        <v>45.108108108108105</v>
      </c>
      <c r="Q3530" s="9" t="str">
        <f t="shared" si="452"/>
        <v>theater</v>
      </c>
      <c r="R3530" s="10" t="str">
        <f t="shared" si="453"/>
        <v>plays</v>
      </c>
      <c r="S3530" s="8">
        <f t="shared" si="454"/>
        <v>42733.293032407404</v>
      </c>
      <c r="T3530" s="8">
        <f t="shared" si="451"/>
        <v>42753.293032407404</v>
      </c>
      <c r="U3530" s="7">
        <f t="shared" si="455"/>
        <v>20</v>
      </c>
    </row>
    <row r="3531" spans="1:21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450"/>
        <v>132</v>
      </c>
      <c r="P3531" s="7">
        <f t="shared" si="456"/>
        <v>36.666666666666664</v>
      </c>
      <c r="Q3531" s="9" t="str">
        <f t="shared" si="452"/>
        <v>theater</v>
      </c>
      <c r="R3531" s="10" t="str">
        <f t="shared" si="453"/>
        <v>plays</v>
      </c>
      <c r="S3531" s="8">
        <f t="shared" si="454"/>
        <v>42177.553449074076</v>
      </c>
      <c r="T3531" s="8">
        <f t="shared" si="451"/>
        <v>42197.833333333336</v>
      </c>
      <c r="U3531" s="7">
        <f t="shared" si="455"/>
        <v>20.279884259260143</v>
      </c>
    </row>
    <row r="3532" spans="1:21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450"/>
        <v>100</v>
      </c>
      <c r="P3532" s="7">
        <f t="shared" si="456"/>
        <v>125</v>
      </c>
      <c r="Q3532" s="9" t="str">
        <f t="shared" si="452"/>
        <v>theater</v>
      </c>
      <c r="R3532" s="10" t="str">
        <f t="shared" si="453"/>
        <v>plays</v>
      </c>
      <c r="S3532" s="8">
        <f t="shared" si="454"/>
        <v>42442.41501157407</v>
      </c>
      <c r="T3532" s="8">
        <f t="shared" si="451"/>
        <v>42470.624999999993</v>
      </c>
      <c r="U3532" s="7">
        <f t="shared" si="455"/>
        <v>28.209988425922347</v>
      </c>
    </row>
    <row r="3533" spans="1:21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450"/>
        <v>128</v>
      </c>
      <c r="P3533" s="7">
        <f t="shared" si="456"/>
        <v>49.230769230769234</v>
      </c>
      <c r="Q3533" s="9" t="str">
        <f t="shared" si="452"/>
        <v>theater</v>
      </c>
      <c r="R3533" s="10" t="str">
        <f t="shared" si="453"/>
        <v>plays</v>
      </c>
      <c r="S3533" s="8">
        <f t="shared" si="454"/>
        <v>42521.44599537037</v>
      </c>
      <c r="T3533" s="8">
        <f t="shared" si="451"/>
        <v>42551.44599537037</v>
      </c>
      <c r="U3533" s="7">
        <f t="shared" si="455"/>
        <v>30</v>
      </c>
    </row>
    <row r="3534" spans="1:21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450"/>
        <v>118.95833333333333</v>
      </c>
      <c r="P3534" s="7">
        <f t="shared" si="456"/>
        <v>42.296296296296298</v>
      </c>
      <c r="Q3534" s="9" t="str">
        <f t="shared" si="452"/>
        <v>theater</v>
      </c>
      <c r="R3534" s="10" t="str">
        <f t="shared" si="453"/>
        <v>plays</v>
      </c>
      <c r="S3534" s="8">
        <f t="shared" si="454"/>
        <v>41884.391516203701</v>
      </c>
      <c r="T3534" s="8">
        <f t="shared" si="451"/>
        <v>41899.957638888889</v>
      </c>
      <c r="U3534" s="7">
        <f t="shared" si="455"/>
        <v>15.56612268518802</v>
      </c>
    </row>
    <row r="3535" spans="1:21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450"/>
        <v>126.2</v>
      </c>
      <c r="P3535" s="7">
        <f t="shared" si="456"/>
        <v>78.875</v>
      </c>
      <c r="Q3535" s="9" t="str">
        <f t="shared" si="452"/>
        <v>theater</v>
      </c>
      <c r="R3535" s="10" t="str">
        <f t="shared" si="453"/>
        <v>plays</v>
      </c>
      <c r="S3535" s="8">
        <f t="shared" si="454"/>
        <v>42289.552858796298</v>
      </c>
      <c r="T3535" s="8">
        <f t="shared" si="451"/>
        <v>42319.594525462962</v>
      </c>
      <c r="U3535" s="7">
        <f t="shared" si="455"/>
        <v>30.041666666664241</v>
      </c>
    </row>
    <row r="3536" spans="1:21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450"/>
        <v>156.19999999999999</v>
      </c>
      <c r="P3536" s="7">
        <f t="shared" si="456"/>
        <v>38.284313725490193</v>
      </c>
      <c r="Q3536" s="9" t="str">
        <f t="shared" si="452"/>
        <v>theater</v>
      </c>
      <c r="R3536" s="10" t="str">
        <f t="shared" si="453"/>
        <v>plays</v>
      </c>
      <c r="S3536" s="8">
        <f t="shared" si="454"/>
        <v>42243.416932870365</v>
      </c>
      <c r="T3536" s="8">
        <f t="shared" si="451"/>
        <v>42278.416932870365</v>
      </c>
      <c r="U3536" s="7">
        <f t="shared" si="455"/>
        <v>35</v>
      </c>
    </row>
    <row r="3537" spans="1:21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450"/>
        <v>103.15</v>
      </c>
      <c r="P3537" s="7">
        <f t="shared" si="456"/>
        <v>44.847826086956523</v>
      </c>
      <c r="Q3537" s="9" t="str">
        <f t="shared" si="452"/>
        <v>theater</v>
      </c>
      <c r="R3537" s="10" t="str">
        <f t="shared" si="453"/>
        <v>plays</v>
      </c>
      <c r="S3537" s="8">
        <f t="shared" si="454"/>
        <v>42248.431828703702</v>
      </c>
      <c r="T3537" s="8">
        <f t="shared" si="451"/>
        <v>42279.541666666664</v>
      </c>
      <c r="U3537" s="7">
        <f t="shared" si="455"/>
        <v>31.109837962962047</v>
      </c>
    </row>
    <row r="3538" spans="1:21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450"/>
        <v>153.33333333333334</v>
      </c>
      <c r="P3538" s="7">
        <f t="shared" si="456"/>
        <v>13.529411764705882</v>
      </c>
      <c r="Q3538" s="9" t="str">
        <f t="shared" si="452"/>
        <v>theater</v>
      </c>
      <c r="R3538" s="10" t="str">
        <f t="shared" si="453"/>
        <v>plays</v>
      </c>
      <c r="S3538" s="8">
        <f t="shared" si="454"/>
        <v>42328.518807870372</v>
      </c>
      <c r="T3538" s="8">
        <f t="shared" si="451"/>
        <v>42358.290972222218</v>
      </c>
      <c r="U3538" s="7">
        <f t="shared" si="455"/>
        <v>29.772164351845277</v>
      </c>
    </row>
    <row r="3539" spans="1:21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450"/>
        <v>180.44444444444446</v>
      </c>
      <c r="P3539" s="7">
        <f t="shared" si="456"/>
        <v>43.5</v>
      </c>
      <c r="Q3539" s="9" t="str">
        <f t="shared" si="452"/>
        <v>theater</v>
      </c>
      <c r="R3539" s="10" t="str">
        <f t="shared" si="453"/>
        <v>plays</v>
      </c>
      <c r="S3539" s="8">
        <f t="shared" si="454"/>
        <v>41923.146018518521</v>
      </c>
      <c r="T3539" s="8">
        <f t="shared" si="451"/>
        <v>41960.124305555553</v>
      </c>
      <c r="U3539" s="7">
        <f t="shared" si="455"/>
        <v>36.978287037032715</v>
      </c>
    </row>
    <row r="3540" spans="1:21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450"/>
        <v>128.44999999999999</v>
      </c>
      <c r="P3540" s="7">
        <f t="shared" si="456"/>
        <v>30.951807228915662</v>
      </c>
      <c r="Q3540" s="9" t="str">
        <f t="shared" si="452"/>
        <v>theater</v>
      </c>
      <c r="R3540" s="10" t="str">
        <f t="shared" si="453"/>
        <v>plays</v>
      </c>
      <c r="S3540" s="8">
        <f t="shared" si="454"/>
        <v>42571.212268518517</v>
      </c>
      <c r="T3540" s="8">
        <f t="shared" si="451"/>
        <v>42599.212268518517</v>
      </c>
      <c r="U3540" s="7">
        <f t="shared" si="455"/>
        <v>28</v>
      </c>
    </row>
    <row r="3541" spans="1:21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450"/>
        <v>119.66666666666667</v>
      </c>
      <c r="P3541" s="7">
        <f t="shared" si="456"/>
        <v>55.230769230769234</v>
      </c>
      <c r="Q3541" s="9" t="str">
        <f t="shared" si="452"/>
        <v>theater</v>
      </c>
      <c r="R3541" s="10" t="str">
        <f t="shared" si="453"/>
        <v>plays</v>
      </c>
      <c r="S3541" s="8">
        <f t="shared" si="454"/>
        <v>42600.547708333332</v>
      </c>
      <c r="T3541" s="8">
        <f t="shared" si="451"/>
        <v>42621.547708333332</v>
      </c>
      <c r="U3541" s="7">
        <f t="shared" si="455"/>
        <v>21</v>
      </c>
    </row>
    <row r="3542" spans="1:21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450"/>
        <v>123</v>
      </c>
      <c r="P3542" s="7">
        <f t="shared" si="456"/>
        <v>46.125</v>
      </c>
      <c r="Q3542" s="9" t="str">
        <f t="shared" si="452"/>
        <v>theater</v>
      </c>
      <c r="R3542" s="10" t="str">
        <f t="shared" si="453"/>
        <v>plays</v>
      </c>
      <c r="S3542" s="8">
        <f t="shared" si="454"/>
        <v>42516.795034722221</v>
      </c>
      <c r="T3542" s="8">
        <f t="shared" si="451"/>
        <v>42546.795034722221</v>
      </c>
      <c r="U3542" s="7">
        <f t="shared" si="455"/>
        <v>30</v>
      </c>
    </row>
    <row r="3543" spans="1:21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450"/>
        <v>105</v>
      </c>
      <c r="P3543" s="7">
        <f t="shared" si="456"/>
        <v>39.375</v>
      </c>
      <c r="Q3543" s="9" t="str">
        <f t="shared" si="452"/>
        <v>theater</v>
      </c>
      <c r="R3543" s="10" t="str">
        <f t="shared" si="453"/>
        <v>plays</v>
      </c>
      <c r="S3543" s="8">
        <f t="shared" si="454"/>
        <v>42222.521701388883</v>
      </c>
      <c r="T3543" s="8">
        <f t="shared" si="451"/>
        <v>42247.521701388883</v>
      </c>
      <c r="U3543" s="7">
        <f t="shared" si="455"/>
        <v>25</v>
      </c>
    </row>
    <row r="3544" spans="1:21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450"/>
        <v>102.23636363636363</v>
      </c>
      <c r="P3544" s="7">
        <f t="shared" si="456"/>
        <v>66.152941176470591</v>
      </c>
      <c r="Q3544" s="9" t="str">
        <f t="shared" si="452"/>
        <v>theater</v>
      </c>
      <c r="R3544" s="10" t="str">
        <f t="shared" si="453"/>
        <v>plays</v>
      </c>
      <c r="S3544" s="8">
        <f t="shared" si="454"/>
        <v>41829.391458333332</v>
      </c>
      <c r="T3544" s="8">
        <f t="shared" si="451"/>
        <v>41889.391458333332</v>
      </c>
      <c r="U3544" s="7">
        <f t="shared" si="455"/>
        <v>60</v>
      </c>
    </row>
    <row r="3545" spans="1:21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450"/>
        <v>104.66666666666667</v>
      </c>
      <c r="P3545" s="7">
        <f t="shared" si="456"/>
        <v>54.137931034482762</v>
      </c>
      <c r="Q3545" s="9" t="str">
        <f t="shared" si="452"/>
        <v>theater</v>
      </c>
      <c r="R3545" s="10" t="str">
        <f t="shared" si="453"/>
        <v>plays</v>
      </c>
      <c r="S3545" s="8">
        <f t="shared" si="454"/>
        <v>42150.546979166662</v>
      </c>
      <c r="T3545" s="8">
        <f t="shared" si="451"/>
        <v>42180.546979166662</v>
      </c>
      <c r="U3545" s="7">
        <f t="shared" si="455"/>
        <v>30</v>
      </c>
    </row>
    <row r="3546" spans="1:21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450"/>
        <v>100</v>
      </c>
      <c r="P3546" s="7">
        <f t="shared" si="456"/>
        <v>104.16666666666667</v>
      </c>
      <c r="Q3546" s="9" t="str">
        <f t="shared" si="452"/>
        <v>theater</v>
      </c>
      <c r="R3546" s="10" t="str">
        <f t="shared" si="453"/>
        <v>plays</v>
      </c>
      <c r="S3546" s="8">
        <f t="shared" si="454"/>
        <v>42040.623344907406</v>
      </c>
      <c r="T3546" s="8">
        <f t="shared" si="451"/>
        <v>42070.623344907406</v>
      </c>
      <c r="U3546" s="7">
        <f t="shared" si="455"/>
        <v>30</v>
      </c>
    </row>
    <row r="3547" spans="1:21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450"/>
        <v>100.4</v>
      </c>
      <c r="P3547" s="7">
        <f t="shared" si="456"/>
        <v>31.375</v>
      </c>
      <c r="Q3547" s="9" t="str">
        <f t="shared" si="452"/>
        <v>theater</v>
      </c>
      <c r="R3547" s="10" t="str">
        <f t="shared" si="453"/>
        <v>plays</v>
      </c>
      <c r="S3547" s="8">
        <f t="shared" si="454"/>
        <v>42075.599062499998</v>
      </c>
      <c r="T3547" s="8">
        <f t="shared" si="451"/>
        <v>42105.599062499998</v>
      </c>
      <c r="U3547" s="7">
        <f t="shared" si="455"/>
        <v>30</v>
      </c>
    </row>
    <row r="3548" spans="1:21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450"/>
        <v>102.27272727272727</v>
      </c>
      <c r="P3548" s="7">
        <f t="shared" si="456"/>
        <v>59.210526315789473</v>
      </c>
      <c r="Q3548" s="9" t="str">
        <f t="shared" si="452"/>
        <v>theater</v>
      </c>
      <c r="R3548" s="10" t="str">
        <f t="shared" si="453"/>
        <v>plays</v>
      </c>
      <c r="S3548" s="8">
        <f t="shared" si="454"/>
        <v>42073.452361111107</v>
      </c>
      <c r="T3548" s="8">
        <f t="shared" si="451"/>
        <v>42094.957638888889</v>
      </c>
      <c r="U3548" s="7">
        <f t="shared" si="455"/>
        <v>21.505277777781885</v>
      </c>
    </row>
    <row r="3549" spans="1:21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450"/>
        <v>114.40928571428572</v>
      </c>
      <c r="P3549" s="7">
        <f t="shared" si="456"/>
        <v>119.17633928571429</v>
      </c>
      <c r="Q3549" s="9" t="str">
        <f t="shared" si="452"/>
        <v>theater</v>
      </c>
      <c r="R3549" s="10" t="str">
        <f t="shared" si="453"/>
        <v>plays</v>
      </c>
      <c r="S3549" s="8">
        <f t="shared" si="454"/>
        <v>42479.870381944442</v>
      </c>
      <c r="T3549" s="8">
        <f t="shared" si="451"/>
        <v>42503.957638888889</v>
      </c>
      <c r="U3549" s="7">
        <f t="shared" si="455"/>
        <v>24.08725694444729</v>
      </c>
    </row>
    <row r="3550" spans="1:21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450"/>
        <v>101.9047619047619</v>
      </c>
      <c r="P3550" s="7">
        <f t="shared" si="456"/>
        <v>164.61538461538461</v>
      </c>
      <c r="Q3550" s="9" t="str">
        <f t="shared" si="452"/>
        <v>theater</v>
      </c>
      <c r="R3550" s="10" t="str">
        <f t="shared" si="453"/>
        <v>plays</v>
      </c>
      <c r="S3550" s="8">
        <f t="shared" si="454"/>
        <v>42411.733958333331</v>
      </c>
      <c r="T3550" s="8">
        <f t="shared" si="451"/>
        <v>42433.833333333336</v>
      </c>
      <c r="U3550" s="7">
        <f t="shared" si="455"/>
        <v>22.099375000005239</v>
      </c>
    </row>
    <row r="3551" spans="1:21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450"/>
        <v>102</v>
      </c>
      <c r="P3551" s="7">
        <f t="shared" si="456"/>
        <v>24.285714285714285</v>
      </c>
      <c r="Q3551" s="9" t="str">
        <f t="shared" si="452"/>
        <v>theater</v>
      </c>
      <c r="R3551" s="10" t="str">
        <f t="shared" si="453"/>
        <v>plays</v>
      </c>
      <c r="S3551" s="8">
        <f t="shared" si="454"/>
        <v>42223.186030092591</v>
      </c>
      <c r="T3551" s="8">
        <f t="shared" si="451"/>
        <v>42251.186030092591</v>
      </c>
      <c r="U3551" s="7">
        <f t="shared" si="455"/>
        <v>28</v>
      </c>
    </row>
    <row r="3552" spans="1:21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450"/>
        <v>104.8</v>
      </c>
      <c r="P3552" s="7">
        <f t="shared" si="456"/>
        <v>40.9375</v>
      </c>
      <c r="Q3552" s="9" t="str">
        <f t="shared" si="452"/>
        <v>theater</v>
      </c>
      <c r="R3552" s="10" t="str">
        <f t="shared" si="453"/>
        <v>plays</v>
      </c>
      <c r="S3552" s="8">
        <f t="shared" si="454"/>
        <v>42462.685162037036</v>
      </c>
      <c r="T3552" s="8">
        <f t="shared" si="451"/>
        <v>42492.685162037036</v>
      </c>
      <c r="U3552" s="7">
        <f t="shared" si="455"/>
        <v>30</v>
      </c>
    </row>
    <row r="3553" spans="1:21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450"/>
        <v>101.83333333333333</v>
      </c>
      <c r="P3553" s="7">
        <f t="shared" si="456"/>
        <v>61.1</v>
      </c>
      <c r="Q3553" s="9" t="str">
        <f t="shared" si="452"/>
        <v>theater</v>
      </c>
      <c r="R3553" s="10" t="str">
        <f t="shared" si="453"/>
        <v>plays</v>
      </c>
      <c r="S3553" s="8">
        <f t="shared" si="454"/>
        <v>41753.307523148142</v>
      </c>
      <c r="T3553" s="8">
        <f t="shared" si="451"/>
        <v>41781.713194444441</v>
      </c>
      <c r="U3553" s="7">
        <f t="shared" si="455"/>
        <v>28.405671296299261</v>
      </c>
    </row>
    <row r="3554" spans="1:21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450"/>
        <v>100</v>
      </c>
      <c r="P3554" s="7">
        <f t="shared" si="456"/>
        <v>38.65</v>
      </c>
      <c r="Q3554" s="9" t="str">
        <f t="shared" si="452"/>
        <v>theater</v>
      </c>
      <c r="R3554" s="10" t="str">
        <f t="shared" si="453"/>
        <v>plays</v>
      </c>
      <c r="S3554" s="8">
        <f t="shared" si="454"/>
        <v>41788.378749999996</v>
      </c>
      <c r="T3554" s="8">
        <f t="shared" si="451"/>
        <v>41818.378749999996</v>
      </c>
      <c r="U3554" s="7">
        <f t="shared" si="455"/>
        <v>30</v>
      </c>
    </row>
    <row r="3555" spans="1:21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450"/>
        <v>106.27272727272727</v>
      </c>
      <c r="P3555" s="7">
        <f t="shared" si="456"/>
        <v>56.20192307692308</v>
      </c>
      <c r="Q3555" s="9" t="str">
        <f t="shared" si="452"/>
        <v>theater</v>
      </c>
      <c r="R3555" s="10" t="str">
        <f t="shared" si="453"/>
        <v>plays</v>
      </c>
      <c r="S3555" s="8">
        <f t="shared" si="454"/>
        <v>42195.820370370369</v>
      </c>
      <c r="T3555" s="8">
        <f t="shared" si="451"/>
        <v>42227.791666666664</v>
      </c>
      <c r="U3555" s="7">
        <f t="shared" si="455"/>
        <v>31.971296296294895</v>
      </c>
    </row>
    <row r="3556" spans="1:21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450"/>
        <v>113.4222</v>
      </c>
      <c r="P3556" s="7">
        <f t="shared" si="456"/>
        <v>107.00207547169811</v>
      </c>
      <c r="Q3556" s="9" t="str">
        <f t="shared" si="452"/>
        <v>theater</v>
      </c>
      <c r="R3556" s="10" t="str">
        <f t="shared" si="453"/>
        <v>plays</v>
      </c>
      <c r="S3556" s="8">
        <f t="shared" si="454"/>
        <v>42015.842118055552</v>
      </c>
      <c r="T3556" s="8">
        <f t="shared" si="451"/>
        <v>42046.499999999993</v>
      </c>
      <c r="U3556" s="7">
        <f t="shared" si="455"/>
        <v>30.657881944440305</v>
      </c>
    </row>
    <row r="3557" spans="1:21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450"/>
        <v>100</v>
      </c>
      <c r="P3557" s="7">
        <f t="shared" si="456"/>
        <v>171.42857142857142</v>
      </c>
      <c r="Q3557" s="9" t="str">
        <f t="shared" si="452"/>
        <v>theater</v>
      </c>
      <c r="R3557" s="10" t="str">
        <f t="shared" si="453"/>
        <v>plays</v>
      </c>
      <c r="S3557" s="8">
        <f t="shared" si="454"/>
        <v>42661.233726851853</v>
      </c>
      <c r="T3557" s="8">
        <f t="shared" si="451"/>
        <v>42691.275393518517</v>
      </c>
      <c r="U3557" s="7">
        <f t="shared" si="455"/>
        <v>30.041666666664241</v>
      </c>
    </row>
    <row r="3558" spans="1:21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450"/>
        <v>100.45454545454545</v>
      </c>
      <c r="P3558" s="7">
        <f t="shared" si="456"/>
        <v>110.5</v>
      </c>
      <c r="Q3558" s="9" t="str">
        <f t="shared" si="452"/>
        <v>theater</v>
      </c>
      <c r="R3558" s="10" t="str">
        <f t="shared" si="453"/>
        <v>plays</v>
      </c>
      <c r="S3558" s="8">
        <f t="shared" si="454"/>
        <v>41808.441249999996</v>
      </c>
      <c r="T3558" s="8">
        <f t="shared" si="451"/>
        <v>41868.441249999996</v>
      </c>
      <c r="U3558" s="7">
        <f t="shared" si="455"/>
        <v>60</v>
      </c>
    </row>
    <row r="3559" spans="1:21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450"/>
        <v>100.036</v>
      </c>
      <c r="P3559" s="7">
        <f t="shared" si="456"/>
        <v>179.27598566308242</v>
      </c>
      <c r="Q3559" s="9" t="str">
        <f t="shared" si="452"/>
        <v>theater</v>
      </c>
      <c r="R3559" s="10" t="str">
        <f t="shared" si="453"/>
        <v>plays</v>
      </c>
      <c r="S3559" s="8">
        <f t="shared" si="454"/>
        <v>41730.068414351852</v>
      </c>
      <c r="T3559" s="8">
        <f t="shared" si="451"/>
        <v>41764.068414351852</v>
      </c>
      <c r="U3559" s="7">
        <f t="shared" si="455"/>
        <v>34</v>
      </c>
    </row>
    <row r="3560" spans="1:21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450"/>
        <v>144</v>
      </c>
      <c r="P3560" s="7">
        <f t="shared" si="456"/>
        <v>22.90909090909091</v>
      </c>
      <c r="Q3560" s="9" t="str">
        <f t="shared" si="452"/>
        <v>theater</v>
      </c>
      <c r="R3560" s="10" t="str">
        <f t="shared" si="453"/>
        <v>plays</v>
      </c>
      <c r="S3560" s="8">
        <f t="shared" si="454"/>
        <v>42139.608506944445</v>
      </c>
      <c r="T3560" s="8">
        <f t="shared" si="451"/>
        <v>42181.666666666664</v>
      </c>
      <c r="U3560" s="7">
        <f t="shared" si="455"/>
        <v>42.058159722218988</v>
      </c>
    </row>
    <row r="3561" spans="1:21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450"/>
        <v>103.5</v>
      </c>
      <c r="P3561" s="7">
        <f t="shared" si="456"/>
        <v>43.125</v>
      </c>
      <c r="Q3561" s="9" t="str">
        <f t="shared" si="452"/>
        <v>theater</v>
      </c>
      <c r="R3561" s="10" t="str">
        <f t="shared" si="453"/>
        <v>plays</v>
      </c>
      <c r="S3561" s="8">
        <f t="shared" si="454"/>
        <v>42193.887824074067</v>
      </c>
      <c r="T3561" s="8">
        <f t="shared" si="451"/>
        <v>42216.165277777771</v>
      </c>
      <c r="U3561" s="7">
        <f t="shared" si="455"/>
        <v>22.277453703703941</v>
      </c>
    </row>
    <row r="3562" spans="1:21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450"/>
        <v>108.4375</v>
      </c>
      <c r="P3562" s="7">
        <f t="shared" si="456"/>
        <v>46.891891891891895</v>
      </c>
      <c r="Q3562" s="9" t="str">
        <f t="shared" si="452"/>
        <v>theater</v>
      </c>
      <c r="R3562" s="10" t="str">
        <f t="shared" si="453"/>
        <v>plays</v>
      </c>
      <c r="S3562" s="8">
        <f t="shared" si="454"/>
        <v>42115.68131944444</v>
      </c>
      <c r="T3562" s="8">
        <f t="shared" si="451"/>
        <v>42150.906249999993</v>
      </c>
      <c r="U3562" s="7">
        <f t="shared" si="455"/>
        <v>35.224930555552419</v>
      </c>
    </row>
    <row r="3563" spans="1:21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450"/>
        <v>102.4</v>
      </c>
      <c r="P3563" s="7">
        <f t="shared" si="456"/>
        <v>47.407407407407405</v>
      </c>
      <c r="Q3563" s="9" t="str">
        <f t="shared" si="452"/>
        <v>theater</v>
      </c>
      <c r="R3563" s="10" t="str">
        <f t="shared" si="453"/>
        <v>plays</v>
      </c>
      <c r="S3563" s="8">
        <f t="shared" si="454"/>
        <v>42203.471967592595</v>
      </c>
      <c r="T3563" s="8">
        <f t="shared" si="451"/>
        <v>42221.566666666666</v>
      </c>
      <c r="U3563" s="7">
        <f t="shared" si="455"/>
        <v>18.094699074070377</v>
      </c>
    </row>
    <row r="3564" spans="1:21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450"/>
        <v>148.88888888888889</v>
      </c>
      <c r="P3564" s="7">
        <f t="shared" si="456"/>
        <v>15.129032258064516</v>
      </c>
      <c r="Q3564" s="9" t="str">
        <f t="shared" si="452"/>
        <v>theater</v>
      </c>
      <c r="R3564" s="10" t="str">
        <f t="shared" si="453"/>
        <v>plays</v>
      </c>
      <c r="S3564" s="8">
        <f t="shared" si="454"/>
        <v>42433.553553240738</v>
      </c>
      <c r="T3564" s="8">
        <f t="shared" si="451"/>
        <v>42442.708333333336</v>
      </c>
      <c r="U3564" s="7">
        <f t="shared" si="455"/>
        <v>9.1547800925982301</v>
      </c>
    </row>
    <row r="3565" spans="1:21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450"/>
        <v>105.49000000000001</v>
      </c>
      <c r="P3565" s="7">
        <f t="shared" si="456"/>
        <v>21.098000000000003</v>
      </c>
      <c r="Q3565" s="9" t="str">
        <f t="shared" si="452"/>
        <v>theater</v>
      </c>
      <c r="R3565" s="10" t="str">
        <f t="shared" si="453"/>
        <v>plays</v>
      </c>
      <c r="S3565" s="8">
        <f t="shared" si="454"/>
        <v>42555.46361111111</v>
      </c>
      <c r="T3565" s="8">
        <f t="shared" si="451"/>
        <v>42583.583333333336</v>
      </c>
      <c r="U3565" s="7">
        <f t="shared" si="455"/>
        <v>28.119722222225391</v>
      </c>
    </row>
    <row r="3566" spans="1:21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450"/>
        <v>100.5</v>
      </c>
      <c r="P3566" s="7">
        <f t="shared" si="456"/>
        <v>59.117647058823529</v>
      </c>
      <c r="Q3566" s="9" t="str">
        <f t="shared" si="452"/>
        <v>theater</v>
      </c>
      <c r="R3566" s="10" t="str">
        <f t="shared" si="453"/>
        <v>plays</v>
      </c>
      <c r="S3566" s="8">
        <f t="shared" si="454"/>
        <v>42236.414918981478</v>
      </c>
      <c r="T3566" s="8">
        <f t="shared" si="451"/>
        <v>42282.458333333336</v>
      </c>
      <c r="U3566" s="7">
        <f t="shared" si="455"/>
        <v>46.043414351857791</v>
      </c>
    </row>
    <row r="3567" spans="1:21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450"/>
        <v>130.55555555555554</v>
      </c>
      <c r="P3567" s="7">
        <f t="shared" si="456"/>
        <v>97.916666666666671</v>
      </c>
      <c r="Q3567" s="9" t="str">
        <f t="shared" si="452"/>
        <v>theater</v>
      </c>
      <c r="R3567" s="10" t="str">
        <f t="shared" si="453"/>
        <v>plays</v>
      </c>
      <c r="S3567" s="8">
        <f t="shared" si="454"/>
        <v>41974.534814814811</v>
      </c>
      <c r="T3567" s="8">
        <f t="shared" si="451"/>
        <v>42004.534814814811</v>
      </c>
      <c r="U3567" s="7">
        <f t="shared" si="455"/>
        <v>30</v>
      </c>
    </row>
    <row r="3568" spans="1:21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450"/>
        <v>104.75</v>
      </c>
      <c r="P3568" s="7">
        <f t="shared" si="456"/>
        <v>55.131578947368418</v>
      </c>
      <c r="Q3568" s="9" t="str">
        <f t="shared" si="452"/>
        <v>theater</v>
      </c>
      <c r="R3568" s="10" t="str">
        <f t="shared" si="453"/>
        <v>plays</v>
      </c>
      <c r="S3568" s="8">
        <f t="shared" si="454"/>
        <v>41997.299571759257</v>
      </c>
      <c r="T3568" s="8">
        <f t="shared" si="451"/>
        <v>42027.299571759257</v>
      </c>
      <c r="U3568" s="7">
        <f t="shared" si="455"/>
        <v>30</v>
      </c>
    </row>
    <row r="3569" spans="1:21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450"/>
        <v>108.8</v>
      </c>
      <c r="P3569" s="7">
        <f t="shared" si="456"/>
        <v>26.536585365853657</v>
      </c>
      <c r="Q3569" s="9" t="str">
        <f t="shared" si="452"/>
        <v>theater</v>
      </c>
      <c r="R3569" s="10" t="str">
        <f t="shared" si="453"/>
        <v>plays</v>
      </c>
      <c r="S3569" s="8">
        <f t="shared" si="454"/>
        <v>42135.602361111109</v>
      </c>
      <c r="T3569" s="8">
        <f t="shared" si="451"/>
        <v>42165.602361111109</v>
      </c>
      <c r="U3569" s="7">
        <f t="shared" si="455"/>
        <v>30</v>
      </c>
    </row>
    <row r="3570" spans="1:21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450"/>
        <v>111</v>
      </c>
      <c r="P3570" s="7">
        <f t="shared" si="456"/>
        <v>58.421052631578945</v>
      </c>
      <c r="Q3570" s="9" t="str">
        <f t="shared" si="452"/>
        <v>theater</v>
      </c>
      <c r="R3570" s="10" t="str">
        <f t="shared" si="453"/>
        <v>plays</v>
      </c>
      <c r="S3570" s="8">
        <f t="shared" si="454"/>
        <v>41869.532337962963</v>
      </c>
      <c r="T3570" s="8">
        <f t="shared" si="451"/>
        <v>41899.532337962963</v>
      </c>
      <c r="U3570" s="7">
        <f t="shared" si="455"/>
        <v>30</v>
      </c>
    </row>
    <row r="3571" spans="1:21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450"/>
        <v>100.48</v>
      </c>
      <c r="P3571" s="7">
        <f t="shared" si="456"/>
        <v>122.53658536585365</v>
      </c>
      <c r="Q3571" s="9" t="str">
        <f t="shared" si="452"/>
        <v>theater</v>
      </c>
      <c r="R3571" s="10" t="str">
        <f t="shared" si="453"/>
        <v>plays</v>
      </c>
      <c r="S3571" s="8">
        <f t="shared" si="454"/>
        <v>41982.480277777773</v>
      </c>
      <c r="T3571" s="8">
        <f t="shared" si="451"/>
        <v>42012.480277777773</v>
      </c>
      <c r="U3571" s="7">
        <f t="shared" si="455"/>
        <v>30</v>
      </c>
    </row>
    <row r="3572" spans="1:21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450"/>
        <v>114.35</v>
      </c>
      <c r="P3572" s="7">
        <f t="shared" si="456"/>
        <v>87.961538461538467</v>
      </c>
      <c r="Q3572" s="9" t="str">
        <f t="shared" si="452"/>
        <v>theater</v>
      </c>
      <c r="R3572" s="10" t="str">
        <f t="shared" si="453"/>
        <v>plays</v>
      </c>
      <c r="S3572" s="8">
        <f t="shared" si="454"/>
        <v>41976.12364583333</v>
      </c>
      <c r="T3572" s="8">
        <f t="shared" si="451"/>
        <v>42004.083333333336</v>
      </c>
      <c r="U3572" s="7">
        <f t="shared" si="455"/>
        <v>27.959687500006112</v>
      </c>
    </row>
    <row r="3573" spans="1:21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450"/>
        <v>122.06666666666666</v>
      </c>
      <c r="P3573" s="7">
        <f t="shared" si="456"/>
        <v>73.239999999999995</v>
      </c>
      <c r="Q3573" s="9" t="str">
        <f t="shared" si="452"/>
        <v>theater</v>
      </c>
      <c r="R3573" s="10" t="str">
        <f t="shared" si="453"/>
        <v>plays</v>
      </c>
      <c r="S3573" s="8">
        <f t="shared" si="454"/>
        <v>41912.650613425925</v>
      </c>
      <c r="T3573" s="8">
        <f t="shared" si="451"/>
        <v>41942.650613425925</v>
      </c>
      <c r="U3573" s="7">
        <f t="shared" si="455"/>
        <v>30</v>
      </c>
    </row>
    <row r="3574" spans="1:21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450"/>
        <v>100</v>
      </c>
      <c r="P3574" s="7">
        <f t="shared" si="456"/>
        <v>55.555555555555557</v>
      </c>
      <c r="Q3574" s="9" t="str">
        <f t="shared" si="452"/>
        <v>theater</v>
      </c>
      <c r="R3574" s="10" t="str">
        <f t="shared" si="453"/>
        <v>plays</v>
      </c>
      <c r="S3574" s="8">
        <f t="shared" si="454"/>
        <v>42146.36206018518</v>
      </c>
      <c r="T3574" s="8">
        <f t="shared" si="451"/>
        <v>42176.36206018518</v>
      </c>
      <c r="U3574" s="7">
        <f t="shared" si="455"/>
        <v>30</v>
      </c>
    </row>
    <row r="3575" spans="1:21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450"/>
        <v>102.8</v>
      </c>
      <c r="P3575" s="7">
        <f t="shared" si="456"/>
        <v>39.53846153846154</v>
      </c>
      <c r="Q3575" s="9" t="str">
        <f t="shared" si="452"/>
        <v>theater</v>
      </c>
      <c r="R3575" s="10" t="str">
        <f t="shared" si="453"/>
        <v>plays</v>
      </c>
      <c r="S3575" s="8">
        <f t="shared" si="454"/>
        <v>41921.167199074072</v>
      </c>
      <c r="T3575" s="8">
        <f t="shared" si="451"/>
        <v>41951.208865740737</v>
      </c>
      <c r="U3575" s="7">
        <f t="shared" si="455"/>
        <v>30.041666666664241</v>
      </c>
    </row>
    <row r="3576" spans="1:21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450"/>
        <v>106.12068965517241</v>
      </c>
      <c r="P3576" s="7">
        <f t="shared" si="456"/>
        <v>136.77777777777777</v>
      </c>
      <c r="Q3576" s="9" t="str">
        <f t="shared" si="452"/>
        <v>theater</v>
      </c>
      <c r="R3576" s="10" t="str">
        <f t="shared" si="453"/>
        <v>plays</v>
      </c>
      <c r="S3576" s="8">
        <f t="shared" si="454"/>
        <v>41926.734351851854</v>
      </c>
      <c r="T3576" s="8">
        <f t="shared" si="451"/>
        <v>41956.776018518511</v>
      </c>
      <c r="U3576" s="7">
        <f t="shared" si="455"/>
        <v>30.041666666656965</v>
      </c>
    </row>
    <row r="3577" spans="1:21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450"/>
        <v>101.33</v>
      </c>
      <c r="P3577" s="7">
        <f t="shared" si="456"/>
        <v>99.343137254901961</v>
      </c>
      <c r="Q3577" s="9" t="str">
        <f t="shared" si="452"/>
        <v>theater</v>
      </c>
      <c r="R3577" s="10" t="str">
        <f t="shared" si="453"/>
        <v>plays</v>
      </c>
      <c r="S3577" s="8">
        <f t="shared" si="454"/>
        <v>42561.575543981475</v>
      </c>
      <c r="T3577" s="8">
        <f t="shared" si="451"/>
        <v>42592.957638888889</v>
      </c>
      <c r="U3577" s="7">
        <f t="shared" si="455"/>
        <v>31.382094907414285</v>
      </c>
    </row>
    <row r="3578" spans="1:21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450"/>
        <v>100</v>
      </c>
      <c r="P3578" s="7">
        <f t="shared" si="456"/>
        <v>20</v>
      </c>
      <c r="Q3578" s="9" t="str">
        <f t="shared" si="452"/>
        <v>theater</v>
      </c>
      <c r="R3578" s="10" t="str">
        <f t="shared" si="453"/>
        <v>plays</v>
      </c>
      <c r="S3578" s="8">
        <f t="shared" si="454"/>
        <v>42649.340902777774</v>
      </c>
      <c r="T3578" s="8">
        <f t="shared" si="451"/>
        <v>42709.382569444446</v>
      </c>
      <c r="U3578" s="7">
        <f t="shared" si="455"/>
        <v>60.041666666671517</v>
      </c>
    </row>
    <row r="3579" spans="1:21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450"/>
        <v>130</v>
      </c>
      <c r="P3579" s="7">
        <f t="shared" si="456"/>
        <v>28.888888888888889</v>
      </c>
      <c r="Q3579" s="9" t="str">
        <f t="shared" si="452"/>
        <v>theater</v>
      </c>
      <c r="R3579" s="10" t="str">
        <f t="shared" si="453"/>
        <v>plays</v>
      </c>
      <c r="S3579" s="8">
        <f t="shared" si="454"/>
        <v>42093.578506944446</v>
      </c>
      <c r="T3579" s="8">
        <f t="shared" si="451"/>
        <v>42120.061111111114</v>
      </c>
      <c r="U3579" s="7">
        <f t="shared" si="455"/>
        <v>26.482604166667443</v>
      </c>
    </row>
    <row r="3580" spans="1:21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450"/>
        <v>100.01333333333334</v>
      </c>
      <c r="P3580" s="7">
        <f t="shared" si="456"/>
        <v>40.545945945945945</v>
      </c>
      <c r="Q3580" s="9" t="str">
        <f t="shared" si="452"/>
        <v>theater</v>
      </c>
      <c r="R3580" s="10" t="str">
        <f t="shared" si="453"/>
        <v>plays</v>
      </c>
      <c r="S3580" s="8">
        <f t="shared" si="454"/>
        <v>42460.525196759256</v>
      </c>
      <c r="T3580" s="8">
        <f t="shared" si="451"/>
        <v>42490.525196759256</v>
      </c>
      <c r="U3580" s="7">
        <f t="shared" si="455"/>
        <v>30</v>
      </c>
    </row>
    <row r="3581" spans="1:21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450"/>
        <v>100</v>
      </c>
      <c r="P3581" s="7">
        <f t="shared" si="456"/>
        <v>35.714285714285715</v>
      </c>
      <c r="Q3581" s="9" t="str">
        <f t="shared" si="452"/>
        <v>theater</v>
      </c>
      <c r="R3581" s="10" t="str">
        <f t="shared" si="453"/>
        <v>plays</v>
      </c>
      <c r="S3581" s="8">
        <f t="shared" si="454"/>
        <v>42430.553888888891</v>
      </c>
      <c r="T3581" s="8">
        <f t="shared" si="451"/>
        <v>42460.51222222222</v>
      </c>
      <c r="U3581" s="7">
        <f t="shared" si="455"/>
        <v>29.958333333328483</v>
      </c>
    </row>
    <row r="3582" spans="1:21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450"/>
        <v>113.88888888888889</v>
      </c>
      <c r="P3582" s="7">
        <f t="shared" si="456"/>
        <v>37.962962962962962</v>
      </c>
      <c r="Q3582" s="9" t="str">
        <f t="shared" si="452"/>
        <v>theater</v>
      </c>
      <c r="R3582" s="10" t="str">
        <f t="shared" si="453"/>
        <v>plays</v>
      </c>
      <c r="S3582" s="8">
        <f t="shared" si="454"/>
        <v>42025.967847222222</v>
      </c>
      <c r="T3582" s="8">
        <f t="shared" si="451"/>
        <v>42063.999305555553</v>
      </c>
      <c r="U3582" s="7">
        <f t="shared" si="455"/>
        <v>38.031458333331102</v>
      </c>
    </row>
    <row r="3583" spans="1:21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450"/>
        <v>100</v>
      </c>
      <c r="P3583" s="7">
        <f t="shared" si="456"/>
        <v>33.333333333333336</v>
      </c>
      <c r="Q3583" s="9" t="str">
        <f t="shared" si="452"/>
        <v>theater</v>
      </c>
      <c r="R3583" s="10" t="str">
        <f t="shared" si="453"/>
        <v>plays</v>
      </c>
      <c r="S3583" s="8">
        <f t="shared" si="454"/>
        <v>41836.26284722222</v>
      </c>
      <c r="T3583" s="8">
        <f t="shared" si="451"/>
        <v>41850.26284722222</v>
      </c>
      <c r="U3583" s="7">
        <f t="shared" si="455"/>
        <v>14</v>
      </c>
    </row>
    <row r="3584" spans="1:21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450"/>
        <v>287</v>
      </c>
      <c r="P3584" s="7">
        <f t="shared" si="456"/>
        <v>58.571428571428569</v>
      </c>
      <c r="Q3584" s="9" t="str">
        <f t="shared" si="452"/>
        <v>theater</v>
      </c>
      <c r="R3584" s="10" t="str">
        <f t="shared" si="453"/>
        <v>plays</v>
      </c>
      <c r="S3584" s="8">
        <f t="shared" si="454"/>
        <v>42450.887523148143</v>
      </c>
      <c r="T3584" s="8">
        <f t="shared" si="451"/>
        <v>42464.887523148143</v>
      </c>
      <c r="U3584" s="7">
        <f t="shared" si="455"/>
        <v>14</v>
      </c>
    </row>
    <row r="3585" spans="1:21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450"/>
        <v>108.5</v>
      </c>
      <c r="P3585" s="7">
        <f t="shared" si="456"/>
        <v>135.625</v>
      </c>
      <c r="Q3585" s="9" t="str">
        <f t="shared" si="452"/>
        <v>theater</v>
      </c>
      <c r="R3585" s="10" t="str">
        <f t="shared" si="453"/>
        <v>plays</v>
      </c>
      <c r="S3585" s="8">
        <f t="shared" si="454"/>
        <v>42418.217650462961</v>
      </c>
      <c r="T3585" s="8">
        <f t="shared" si="451"/>
        <v>42478.175983796296</v>
      </c>
      <c r="U3585" s="7">
        <f t="shared" si="455"/>
        <v>59.958333333335759</v>
      </c>
    </row>
    <row r="3586" spans="1:21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457">E3586*100/D3586</f>
        <v>115.5</v>
      </c>
      <c r="P3586" s="7">
        <f t="shared" si="456"/>
        <v>30.9375</v>
      </c>
      <c r="Q3586" s="9" t="str">
        <f t="shared" si="452"/>
        <v>theater</v>
      </c>
      <c r="R3586" s="10" t="str">
        <f t="shared" si="453"/>
        <v>plays</v>
      </c>
      <c r="S3586" s="8">
        <f t="shared" si="454"/>
        <v>42168.108148148145</v>
      </c>
      <c r="T3586" s="8">
        <f t="shared" ref="T3586:T3649" si="458">(I3586/86400)+25569+(-5/24)</f>
        <v>42198.108148148145</v>
      </c>
      <c r="U3586" s="7">
        <f t="shared" si="455"/>
        <v>30</v>
      </c>
    </row>
    <row r="3587" spans="1:21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457"/>
        <v>119.11764705882354</v>
      </c>
      <c r="P3587" s="7">
        <f t="shared" si="456"/>
        <v>176.08695652173913</v>
      </c>
      <c r="Q3587" s="9" t="str">
        <f t="shared" ref="Q3587:Q3650" si="459">LEFT(N3587, SEARCH("/",N3587,1)-1)</f>
        <v>theater</v>
      </c>
      <c r="R3587" s="10" t="str">
        <f t="shared" ref="R3587:R3650" si="460">RIGHT(N3587,LEN(N3587)-FIND("/",N3587))</f>
        <v>plays</v>
      </c>
      <c r="S3587" s="8">
        <f t="shared" ref="S3587:S3650" si="461">(J3587/86400)+25569+(-5/24)</f>
        <v>41964.507986111108</v>
      </c>
      <c r="T3587" s="8">
        <f t="shared" si="458"/>
        <v>41994.507986111108</v>
      </c>
      <c r="U3587" s="7">
        <f t="shared" ref="U3587:U3650" si="462">T3587-S3587</f>
        <v>30</v>
      </c>
    </row>
    <row r="3588" spans="1:21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457"/>
        <v>109.42666666666666</v>
      </c>
      <c r="P3588" s="7">
        <f t="shared" si="456"/>
        <v>151.9814814814815</v>
      </c>
      <c r="Q3588" s="9" t="str">
        <f t="shared" si="459"/>
        <v>theater</v>
      </c>
      <c r="R3588" s="10" t="str">
        <f t="shared" si="460"/>
        <v>plays</v>
      </c>
      <c r="S3588" s="8">
        <f t="shared" si="461"/>
        <v>42576.489236111105</v>
      </c>
      <c r="T3588" s="8">
        <f t="shared" si="458"/>
        <v>42636.489236111105</v>
      </c>
      <c r="U3588" s="7">
        <f t="shared" si="462"/>
        <v>60</v>
      </c>
    </row>
    <row r="3589" spans="1:21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457"/>
        <v>126.6</v>
      </c>
      <c r="P3589" s="7">
        <f t="shared" si="456"/>
        <v>22.607142857142858</v>
      </c>
      <c r="Q3589" s="9" t="str">
        <f t="shared" si="459"/>
        <v>theater</v>
      </c>
      <c r="R3589" s="10" t="str">
        <f t="shared" si="460"/>
        <v>plays</v>
      </c>
      <c r="S3589" s="8">
        <f t="shared" si="461"/>
        <v>42503.331643518519</v>
      </c>
      <c r="T3589" s="8">
        <f t="shared" si="458"/>
        <v>42548.583333333336</v>
      </c>
      <c r="U3589" s="7">
        <f t="shared" si="462"/>
        <v>45.251689814816928</v>
      </c>
    </row>
    <row r="3590" spans="1:21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457"/>
        <v>100.5</v>
      </c>
      <c r="P3590" s="7">
        <f t="shared" si="456"/>
        <v>18.272727272727273</v>
      </c>
      <c r="Q3590" s="9" t="str">
        <f t="shared" si="459"/>
        <v>theater</v>
      </c>
      <c r="R3590" s="10" t="str">
        <f t="shared" si="460"/>
        <v>plays</v>
      </c>
      <c r="S3590" s="8">
        <f t="shared" si="461"/>
        <v>42101.620486111111</v>
      </c>
      <c r="T3590" s="8">
        <f t="shared" si="458"/>
        <v>42123.749999999993</v>
      </c>
      <c r="U3590" s="7">
        <f t="shared" si="462"/>
        <v>22.129513888881775</v>
      </c>
    </row>
    <row r="3591" spans="1:21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457"/>
        <v>127.5</v>
      </c>
      <c r="P3591" s="7">
        <f t="shared" si="456"/>
        <v>82.258064516129039</v>
      </c>
      <c r="Q3591" s="9" t="str">
        <f t="shared" si="459"/>
        <v>theater</v>
      </c>
      <c r="R3591" s="10" t="str">
        <f t="shared" si="460"/>
        <v>plays</v>
      </c>
      <c r="S3591" s="8">
        <f t="shared" si="461"/>
        <v>42125.439201388886</v>
      </c>
      <c r="T3591" s="8">
        <f t="shared" si="458"/>
        <v>42150.439201388886</v>
      </c>
      <c r="U3591" s="7">
        <f t="shared" si="462"/>
        <v>25</v>
      </c>
    </row>
    <row r="3592" spans="1:21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457"/>
        <v>100.06</v>
      </c>
      <c r="P3592" s="7">
        <f t="shared" si="456"/>
        <v>68.534246575342465</v>
      </c>
      <c r="Q3592" s="9" t="str">
        <f t="shared" si="459"/>
        <v>theater</v>
      </c>
      <c r="R3592" s="10" t="str">
        <f t="shared" si="460"/>
        <v>plays</v>
      </c>
      <c r="S3592" s="8">
        <f t="shared" si="461"/>
        <v>41902.125393518516</v>
      </c>
      <c r="T3592" s="8">
        <f t="shared" si="458"/>
        <v>41932.125393518516</v>
      </c>
      <c r="U3592" s="7">
        <f t="shared" si="462"/>
        <v>30</v>
      </c>
    </row>
    <row r="3593" spans="1:21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457"/>
        <v>175</v>
      </c>
      <c r="P3593" s="7">
        <f t="shared" ref="P3593:P3629" si="463">E3593/L3593</f>
        <v>68.055555555555557</v>
      </c>
      <c r="Q3593" s="9" t="str">
        <f t="shared" si="459"/>
        <v>theater</v>
      </c>
      <c r="R3593" s="10" t="str">
        <f t="shared" si="460"/>
        <v>plays</v>
      </c>
      <c r="S3593" s="8">
        <f t="shared" si="461"/>
        <v>42003.74009259259</v>
      </c>
      <c r="T3593" s="8">
        <f t="shared" si="458"/>
        <v>42027.999305555553</v>
      </c>
      <c r="U3593" s="7">
        <f t="shared" si="462"/>
        <v>24.25921296296292</v>
      </c>
    </row>
    <row r="3594" spans="1:21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457"/>
        <v>127.25</v>
      </c>
      <c r="P3594" s="7">
        <f t="shared" si="463"/>
        <v>72.714285714285708</v>
      </c>
      <c r="Q3594" s="9" t="str">
        <f t="shared" si="459"/>
        <v>theater</v>
      </c>
      <c r="R3594" s="10" t="str">
        <f t="shared" si="460"/>
        <v>plays</v>
      </c>
      <c r="S3594" s="8">
        <f t="shared" si="461"/>
        <v>41988.621608796289</v>
      </c>
      <c r="T3594" s="8">
        <f t="shared" si="458"/>
        <v>42045.999305555553</v>
      </c>
      <c r="U3594" s="7">
        <f t="shared" si="462"/>
        <v>57.377696759263927</v>
      </c>
    </row>
    <row r="3595" spans="1:21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457"/>
        <v>110.63333333333334</v>
      </c>
      <c r="P3595" s="7">
        <f t="shared" si="463"/>
        <v>77.186046511627907</v>
      </c>
      <c r="Q3595" s="9" t="str">
        <f t="shared" si="459"/>
        <v>theater</v>
      </c>
      <c r="R3595" s="10" t="str">
        <f t="shared" si="460"/>
        <v>plays</v>
      </c>
      <c r="S3595" s="8">
        <f t="shared" si="461"/>
        <v>41974.690266203703</v>
      </c>
      <c r="T3595" s="8">
        <f t="shared" si="458"/>
        <v>42009.643055555549</v>
      </c>
      <c r="U3595" s="7">
        <f t="shared" si="462"/>
        <v>34.95278935184615</v>
      </c>
    </row>
    <row r="3596" spans="1:21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457"/>
        <v>125.9375</v>
      </c>
      <c r="P3596" s="7">
        <f t="shared" si="463"/>
        <v>55.972222222222221</v>
      </c>
      <c r="Q3596" s="9" t="str">
        <f t="shared" si="459"/>
        <v>theater</v>
      </c>
      <c r="R3596" s="10" t="str">
        <f t="shared" si="460"/>
        <v>plays</v>
      </c>
      <c r="S3596" s="8">
        <f t="shared" si="461"/>
        <v>42591.858587962961</v>
      </c>
      <c r="T3596" s="8">
        <f t="shared" si="458"/>
        <v>42616.858587962961</v>
      </c>
      <c r="U3596" s="7">
        <f t="shared" si="462"/>
        <v>25</v>
      </c>
    </row>
    <row r="3597" spans="1:21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457"/>
        <v>118.5</v>
      </c>
      <c r="P3597" s="7">
        <f t="shared" si="463"/>
        <v>49.693548387096776</v>
      </c>
      <c r="Q3597" s="9" t="str">
        <f t="shared" si="459"/>
        <v>theater</v>
      </c>
      <c r="R3597" s="10" t="str">
        <f t="shared" si="460"/>
        <v>plays</v>
      </c>
      <c r="S3597" s="8">
        <f t="shared" si="461"/>
        <v>42049.800034722219</v>
      </c>
      <c r="T3597" s="8">
        <f t="shared" si="458"/>
        <v>42076.082638888889</v>
      </c>
      <c r="U3597" s="7">
        <f t="shared" si="462"/>
        <v>26.282604166670353</v>
      </c>
    </row>
    <row r="3598" spans="1:21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457"/>
        <v>107.72727272727273</v>
      </c>
      <c r="P3598" s="7">
        <f t="shared" si="463"/>
        <v>79</v>
      </c>
      <c r="Q3598" s="9" t="str">
        <f t="shared" si="459"/>
        <v>theater</v>
      </c>
      <c r="R3598" s="10" t="str">
        <f t="shared" si="460"/>
        <v>plays</v>
      </c>
      <c r="S3598" s="8">
        <f t="shared" si="461"/>
        <v>41856.506736111107</v>
      </c>
      <c r="T3598" s="8">
        <f t="shared" si="458"/>
        <v>41877.506736111107</v>
      </c>
      <c r="U3598" s="7">
        <f t="shared" si="462"/>
        <v>21</v>
      </c>
    </row>
    <row r="3599" spans="1:21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457"/>
        <v>102.6</v>
      </c>
      <c r="P3599" s="7">
        <f t="shared" si="463"/>
        <v>77.727272727272734</v>
      </c>
      <c r="Q3599" s="9" t="str">
        <f t="shared" si="459"/>
        <v>theater</v>
      </c>
      <c r="R3599" s="10" t="str">
        <f t="shared" si="460"/>
        <v>plays</v>
      </c>
      <c r="S3599" s="8">
        <f t="shared" si="461"/>
        <v>42417.377199074072</v>
      </c>
      <c r="T3599" s="8">
        <f t="shared" si="458"/>
        <v>42432.040972222218</v>
      </c>
      <c r="U3599" s="7">
        <f t="shared" si="462"/>
        <v>14.663773148145992</v>
      </c>
    </row>
    <row r="3600" spans="1:21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457"/>
        <v>110.1</v>
      </c>
      <c r="P3600" s="7">
        <f t="shared" si="463"/>
        <v>40.777777777777779</v>
      </c>
      <c r="Q3600" s="9" t="str">
        <f t="shared" si="459"/>
        <v>theater</v>
      </c>
      <c r="R3600" s="10" t="str">
        <f t="shared" si="460"/>
        <v>plays</v>
      </c>
      <c r="S3600" s="8">
        <f t="shared" si="461"/>
        <v>41866.590532407405</v>
      </c>
      <c r="T3600" s="8">
        <f t="shared" si="458"/>
        <v>41884.999305555553</v>
      </c>
      <c r="U3600" s="7">
        <f t="shared" si="462"/>
        <v>18.408773148148612</v>
      </c>
    </row>
    <row r="3601" spans="1:21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457"/>
        <v>202</v>
      </c>
      <c r="P3601" s="7">
        <f t="shared" si="463"/>
        <v>59.411764705882355</v>
      </c>
      <c r="Q3601" s="9" t="str">
        <f t="shared" si="459"/>
        <v>theater</v>
      </c>
      <c r="R3601" s="10" t="str">
        <f t="shared" si="460"/>
        <v>plays</v>
      </c>
      <c r="S3601" s="8">
        <f t="shared" si="461"/>
        <v>42220.586539351854</v>
      </c>
      <c r="T3601" s="8">
        <f t="shared" si="458"/>
        <v>42245.791666666664</v>
      </c>
      <c r="U3601" s="7">
        <f t="shared" si="462"/>
        <v>25.205127314809943</v>
      </c>
    </row>
    <row r="3602" spans="1:21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457"/>
        <v>130</v>
      </c>
      <c r="P3602" s="7">
        <f t="shared" si="463"/>
        <v>3.25</v>
      </c>
      <c r="Q3602" s="9" t="str">
        <f t="shared" si="459"/>
        <v>theater</v>
      </c>
      <c r="R3602" s="10" t="str">
        <f t="shared" si="460"/>
        <v>plays</v>
      </c>
      <c r="S3602" s="8">
        <f t="shared" si="461"/>
        <v>42628.640787037039</v>
      </c>
      <c r="T3602" s="8">
        <f t="shared" si="458"/>
        <v>42656.640787037039</v>
      </c>
      <c r="U3602" s="7">
        <f t="shared" si="462"/>
        <v>28</v>
      </c>
    </row>
    <row r="3603" spans="1:21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457"/>
        <v>104.35</v>
      </c>
      <c r="P3603" s="7">
        <f t="shared" si="463"/>
        <v>39.377358490566039</v>
      </c>
      <c r="Q3603" s="9" t="str">
        <f t="shared" si="459"/>
        <v>theater</v>
      </c>
      <c r="R3603" s="10" t="str">
        <f t="shared" si="460"/>
        <v>plays</v>
      </c>
      <c r="S3603" s="8">
        <f t="shared" si="461"/>
        <v>41990.790300925924</v>
      </c>
      <c r="T3603" s="8">
        <f t="shared" si="458"/>
        <v>42020.790300925924</v>
      </c>
      <c r="U3603" s="7">
        <f t="shared" si="462"/>
        <v>30</v>
      </c>
    </row>
    <row r="3604" spans="1:21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457"/>
        <v>100.05</v>
      </c>
      <c r="P3604" s="7">
        <f t="shared" si="463"/>
        <v>81.673469387755105</v>
      </c>
      <c r="Q3604" s="9" t="str">
        <f t="shared" si="459"/>
        <v>theater</v>
      </c>
      <c r="R3604" s="10" t="str">
        <f t="shared" si="460"/>
        <v>plays</v>
      </c>
      <c r="S3604" s="8">
        <f t="shared" si="461"/>
        <v>42447.68609953703</v>
      </c>
      <c r="T3604" s="8">
        <f t="shared" si="458"/>
        <v>42507.68609953703</v>
      </c>
      <c r="U3604" s="7">
        <f t="shared" si="462"/>
        <v>60</v>
      </c>
    </row>
    <row r="3605" spans="1:21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457"/>
        <v>170.66666666666666</v>
      </c>
      <c r="P3605" s="7">
        <f t="shared" si="463"/>
        <v>44.912280701754383</v>
      </c>
      <c r="Q3605" s="9" t="str">
        <f t="shared" si="459"/>
        <v>theater</v>
      </c>
      <c r="R3605" s="10" t="str">
        <f t="shared" si="460"/>
        <v>plays</v>
      </c>
      <c r="S3605" s="8">
        <f t="shared" si="461"/>
        <v>42283.656018518515</v>
      </c>
      <c r="T3605" s="8">
        <f t="shared" si="458"/>
        <v>42313.697685185187</v>
      </c>
      <c r="U3605" s="7">
        <f t="shared" si="462"/>
        <v>30.041666666671517</v>
      </c>
    </row>
    <row r="3606" spans="1:21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457"/>
        <v>112.83333333333333</v>
      </c>
      <c r="P3606" s="7">
        <f t="shared" si="463"/>
        <v>49.05797101449275</v>
      </c>
      <c r="Q3606" s="9" t="str">
        <f t="shared" si="459"/>
        <v>theater</v>
      </c>
      <c r="R3606" s="10" t="str">
        <f t="shared" si="460"/>
        <v>plays</v>
      </c>
      <c r="S3606" s="8">
        <f t="shared" si="461"/>
        <v>42482.80736111111</v>
      </c>
      <c r="T3606" s="8">
        <f t="shared" si="458"/>
        <v>42489.082638888889</v>
      </c>
      <c r="U3606" s="7">
        <f t="shared" si="462"/>
        <v>6.2752777777786832</v>
      </c>
    </row>
    <row r="3607" spans="1:21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457"/>
        <v>184</v>
      </c>
      <c r="P3607" s="7">
        <f t="shared" si="463"/>
        <v>30.666666666666668</v>
      </c>
      <c r="Q3607" s="9" t="str">
        <f t="shared" si="459"/>
        <v>theater</v>
      </c>
      <c r="R3607" s="10" t="str">
        <f t="shared" si="460"/>
        <v>plays</v>
      </c>
      <c r="S3607" s="8">
        <f t="shared" si="461"/>
        <v>42383.584791666661</v>
      </c>
      <c r="T3607" s="8">
        <f t="shared" si="458"/>
        <v>42413.584791666661</v>
      </c>
      <c r="U3607" s="7">
        <f t="shared" si="462"/>
        <v>30</v>
      </c>
    </row>
    <row r="3608" spans="1:21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457"/>
        <v>130.26666666666668</v>
      </c>
      <c r="P3608" s="7">
        <f t="shared" si="463"/>
        <v>61.0625</v>
      </c>
      <c r="Q3608" s="9" t="str">
        <f t="shared" si="459"/>
        <v>theater</v>
      </c>
      <c r="R3608" s="10" t="str">
        <f t="shared" si="460"/>
        <v>plays</v>
      </c>
      <c r="S3608" s="8">
        <f t="shared" si="461"/>
        <v>42566.396493055552</v>
      </c>
      <c r="T3608" s="8">
        <f t="shared" si="458"/>
        <v>42596.396493055552</v>
      </c>
      <c r="U3608" s="7">
        <f t="shared" si="462"/>
        <v>30</v>
      </c>
    </row>
    <row r="3609" spans="1:21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457"/>
        <v>105.45454545454545</v>
      </c>
      <c r="P3609" s="7">
        <f t="shared" si="463"/>
        <v>29</v>
      </c>
      <c r="Q3609" s="9" t="str">
        <f t="shared" si="459"/>
        <v>theater</v>
      </c>
      <c r="R3609" s="10" t="str">
        <f t="shared" si="460"/>
        <v>plays</v>
      </c>
      <c r="S3609" s="8">
        <f t="shared" si="461"/>
        <v>42338.755578703705</v>
      </c>
      <c r="T3609" s="8">
        <f t="shared" si="458"/>
        <v>42352.791666666664</v>
      </c>
      <c r="U3609" s="7">
        <f t="shared" si="462"/>
        <v>14.036087962958845</v>
      </c>
    </row>
    <row r="3610" spans="1:21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457"/>
        <v>100</v>
      </c>
      <c r="P3610" s="7">
        <f t="shared" si="463"/>
        <v>29.62962962962963</v>
      </c>
      <c r="Q3610" s="9" t="str">
        <f t="shared" si="459"/>
        <v>theater</v>
      </c>
      <c r="R3610" s="10" t="str">
        <f t="shared" si="460"/>
        <v>plays</v>
      </c>
      <c r="S3610" s="8">
        <f t="shared" si="461"/>
        <v>42506.501041666663</v>
      </c>
      <c r="T3610" s="8">
        <f t="shared" si="458"/>
        <v>42538.374999999993</v>
      </c>
      <c r="U3610" s="7">
        <f t="shared" si="462"/>
        <v>31.873958333329938</v>
      </c>
    </row>
    <row r="3611" spans="1:21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457"/>
        <v>153.31632653061226</v>
      </c>
      <c r="P3611" s="7">
        <f t="shared" si="463"/>
        <v>143.0952380952381</v>
      </c>
      <c r="Q3611" s="9" t="str">
        <f t="shared" si="459"/>
        <v>theater</v>
      </c>
      <c r="R3611" s="10" t="str">
        <f t="shared" si="460"/>
        <v>plays</v>
      </c>
      <c r="S3611" s="8">
        <f t="shared" si="461"/>
        <v>42429.783391203702</v>
      </c>
      <c r="T3611" s="8">
        <f t="shared" si="458"/>
        <v>42459.741724537038</v>
      </c>
      <c r="U3611" s="7">
        <f t="shared" si="462"/>
        <v>29.958333333335759</v>
      </c>
    </row>
    <row r="3612" spans="1:21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457"/>
        <v>162.30000000000001</v>
      </c>
      <c r="P3612" s="7">
        <f t="shared" si="463"/>
        <v>52.354838709677416</v>
      </c>
      <c r="Q3612" s="9" t="str">
        <f t="shared" si="459"/>
        <v>theater</v>
      </c>
      <c r="R3612" s="10" t="str">
        <f t="shared" si="460"/>
        <v>plays</v>
      </c>
      <c r="S3612" s="8">
        <f t="shared" si="461"/>
        <v>42203.22379629629</v>
      </c>
      <c r="T3612" s="8">
        <f t="shared" si="458"/>
        <v>42233.22379629629</v>
      </c>
      <c r="U3612" s="7">
        <f t="shared" si="462"/>
        <v>30</v>
      </c>
    </row>
    <row r="3613" spans="1:21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457"/>
        <v>136</v>
      </c>
      <c r="P3613" s="7">
        <f t="shared" si="463"/>
        <v>66.666666666666671</v>
      </c>
      <c r="Q3613" s="9" t="str">
        <f t="shared" si="459"/>
        <v>theater</v>
      </c>
      <c r="R3613" s="10" t="str">
        <f t="shared" si="460"/>
        <v>plays</v>
      </c>
      <c r="S3613" s="8">
        <f t="shared" si="461"/>
        <v>42072.162048611113</v>
      </c>
      <c r="T3613" s="8">
        <f t="shared" si="458"/>
        <v>42102.162048611113</v>
      </c>
      <c r="U3613" s="7">
        <f t="shared" si="462"/>
        <v>30</v>
      </c>
    </row>
    <row r="3614" spans="1:21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457"/>
        <v>144.4</v>
      </c>
      <c r="P3614" s="7">
        <f t="shared" si="463"/>
        <v>126.66666666666667</v>
      </c>
      <c r="Q3614" s="9" t="str">
        <f t="shared" si="459"/>
        <v>theater</v>
      </c>
      <c r="R3614" s="10" t="str">
        <f t="shared" si="460"/>
        <v>plays</v>
      </c>
      <c r="S3614" s="8">
        <f t="shared" si="461"/>
        <v>41789.518645833326</v>
      </c>
      <c r="T3614" s="8">
        <f t="shared" si="458"/>
        <v>41799.518645833326</v>
      </c>
      <c r="U3614" s="7">
        <f t="shared" si="462"/>
        <v>10</v>
      </c>
    </row>
    <row r="3615" spans="1:21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457"/>
        <v>100</v>
      </c>
      <c r="P3615" s="7">
        <f t="shared" si="463"/>
        <v>62.5</v>
      </c>
      <c r="Q3615" s="9" t="str">
        <f t="shared" si="459"/>
        <v>theater</v>
      </c>
      <c r="R3615" s="10" t="str">
        <f t="shared" si="460"/>
        <v>plays</v>
      </c>
      <c r="S3615" s="8">
        <f t="shared" si="461"/>
        <v>41788.381643518514</v>
      </c>
      <c r="T3615" s="8">
        <f t="shared" si="458"/>
        <v>41818.381643518514</v>
      </c>
      <c r="U3615" s="7">
        <f t="shared" si="462"/>
        <v>30</v>
      </c>
    </row>
    <row r="3616" spans="1:21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457"/>
        <v>100.8</v>
      </c>
      <c r="P3616" s="7">
        <f t="shared" si="463"/>
        <v>35.492957746478872</v>
      </c>
      <c r="Q3616" s="9" t="str">
        <f t="shared" si="459"/>
        <v>theater</v>
      </c>
      <c r="R3616" s="10" t="str">
        <f t="shared" si="460"/>
        <v>plays</v>
      </c>
      <c r="S3616" s="8">
        <f t="shared" si="461"/>
        <v>42143.833518518521</v>
      </c>
      <c r="T3616" s="8">
        <f t="shared" si="458"/>
        <v>42173.833518518521</v>
      </c>
      <c r="U3616" s="7">
        <f t="shared" si="462"/>
        <v>30</v>
      </c>
    </row>
    <row r="3617" spans="1:21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457"/>
        <v>106.8</v>
      </c>
      <c r="P3617" s="7">
        <f t="shared" si="463"/>
        <v>37.083333333333336</v>
      </c>
      <c r="Q3617" s="9" t="str">
        <f t="shared" si="459"/>
        <v>theater</v>
      </c>
      <c r="R3617" s="10" t="str">
        <f t="shared" si="460"/>
        <v>plays</v>
      </c>
      <c r="S3617" s="8">
        <f t="shared" si="461"/>
        <v>42318.385370370372</v>
      </c>
      <c r="T3617" s="8">
        <f t="shared" si="458"/>
        <v>42348.385370370372</v>
      </c>
      <c r="U3617" s="7">
        <f t="shared" si="462"/>
        <v>30</v>
      </c>
    </row>
    <row r="3618" spans="1:21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457"/>
        <v>124.8</v>
      </c>
      <c r="P3618" s="7">
        <f t="shared" si="463"/>
        <v>69.333333333333329</v>
      </c>
      <c r="Q3618" s="9" t="str">
        <f t="shared" si="459"/>
        <v>theater</v>
      </c>
      <c r="R3618" s="10" t="str">
        <f t="shared" si="460"/>
        <v>plays</v>
      </c>
      <c r="S3618" s="8">
        <f t="shared" si="461"/>
        <v>42052.741481481477</v>
      </c>
      <c r="T3618" s="8">
        <f t="shared" si="458"/>
        <v>42082.699814814812</v>
      </c>
      <c r="U3618" s="7">
        <f t="shared" si="462"/>
        <v>29.958333333335759</v>
      </c>
    </row>
    <row r="3619" spans="1:21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457"/>
        <v>118.91891891891892</v>
      </c>
      <c r="P3619" s="7">
        <f t="shared" si="463"/>
        <v>17.254901960784313</v>
      </c>
      <c r="Q3619" s="9" t="str">
        <f t="shared" si="459"/>
        <v>theater</v>
      </c>
      <c r="R3619" s="10" t="str">
        <f t="shared" si="460"/>
        <v>plays</v>
      </c>
      <c r="S3619" s="8">
        <f t="shared" si="461"/>
        <v>42779.401956018519</v>
      </c>
      <c r="T3619" s="8">
        <f t="shared" si="458"/>
        <v>42793.791666666664</v>
      </c>
      <c r="U3619" s="7">
        <f t="shared" si="462"/>
        <v>14.38971064814541</v>
      </c>
    </row>
    <row r="3620" spans="1:21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457"/>
        <v>101</v>
      </c>
      <c r="P3620" s="7">
        <f t="shared" si="463"/>
        <v>36.071428571428569</v>
      </c>
      <c r="Q3620" s="9" t="str">
        <f t="shared" si="459"/>
        <v>theater</v>
      </c>
      <c r="R3620" s="10" t="str">
        <f t="shared" si="460"/>
        <v>plays</v>
      </c>
      <c r="S3620" s="8">
        <f t="shared" si="461"/>
        <v>42128.419560185182</v>
      </c>
      <c r="T3620" s="8">
        <f t="shared" si="458"/>
        <v>42158.419560185182</v>
      </c>
      <c r="U3620" s="7">
        <f t="shared" si="462"/>
        <v>30</v>
      </c>
    </row>
    <row r="3621" spans="1:21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457"/>
        <v>113</v>
      </c>
      <c r="P3621" s="7">
        <f t="shared" si="463"/>
        <v>66.470588235294116</v>
      </c>
      <c r="Q3621" s="9" t="str">
        <f t="shared" si="459"/>
        <v>theater</v>
      </c>
      <c r="R3621" s="10" t="str">
        <f t="shared" si="460"/>
        <v>plays</v>
      </c>
      <c r="S3621" s="8">
        <f t="shared" si="461"/>
        <v>42660.923912037033</v>
      </c>
      <c r="T3621" s="8">
        <f t="shared" si="458"/>
        <v>42693.708333333336</v>
      </c>
      <c r="U3621" s="7">
        <f t="shared" si="462"/>
        <v>32.784421296302753</v>
      </c>
    </row>
    <row r="3622" spans="1:21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457"/>
        <v>105.19047619047619</v>
      </c>
      <c r="P3622" s="7">
        <f t="shared" si="463"/>
        <v>56.065989847715734</v>
      </c>
      <c r="Q3622" s="9" t="str">
        <f t="shared" si="459"/>
        <v>theater</v>
      </c>
      <c r="R3622" s="10" t="str">
        <f t="shared" si="460"/>
        <v>plays</v>
      </c>
      <c r="S3622" s="8">
        <f t="shared" si="461"/>
        <v>42037.72987268518</v>
      </c>
      <c r="T3622" s="8">
        <f t="shared" si="458"/>
        <v>42067.958333333336</v>
      </c>
      <c r="U3622" s="7">
        <f t="shared" si="462"/>
        <v>30.228460648155306</v>
      </c>
    </row>
    <row r="3623" spans="1:21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457"/>
        <v>109.73333333333333</v>
      </c>
      <c r="P3623" s="7">
        <f t="shared" si="463"/>
        <v>47.028571428571432</v>
      </c>
      <c r="Q3623" s="9" t="str">
        <f t="shared" si="459"/>
        <v>theater</v>
      </c>
      <c r="R3623" s="10" t="str">
        <f t="shared" si="460"/>
        <v>plays</v>
      </c>
      <c r="S3623" s="8">
        <f t="shared" si="461"/>
        <v>42619.727361111109</v>
      </c>
      <c r="T3623" s="8">
        <f t="shared" si="458"/>
        <v>42643.666666666664</v>
      </c>
      <c r="U3623" s="7">
        <f t="shared" si="462"/>
        <v>23.93930555555562</v>
      </c>
    </row>
    <row r="3624" spans="1:21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457"/>
        <v>100.099</v>
      </c>
      <c r="P3624" s="7">
        <f t="shared" si="463"/>
        <v>47.666190476190479</v>
      </c>
      <c r="Q3624" s="9" t="str">
        <f t="shared" si="459"/>
        <v>theater</v>
      </c>
      <c r="R3624" s="10" t="str">
        <f t="shared" si="460"/>
        <v>plays</v>
      </c>
      <c r="S3624" s="8">
        <f t="shared" si="461"/>
        <v>41877.013553240737</v>
      </c>
      <c r="T3624" s="8">
        <f t="shared" si="458"/>
        <v>41909.932638888888</v>
      </c>
      <c r="U3624" s="7">
        <f t="shared" si="462"/>
        <v>32.91908564815094</v>
      </c>
    </row>
    <row r="3625" spans="1:21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457"/>
        <v>120</v>
      </c>
      <c r="P3625" s="7">
        <f t="shared" si="463"/>
        <v>88.235294117647058</v>
      </c>
      <c r="Q3625" s="9" t="str">
        <f t="shared" si="459"/>
        <v>theater</v>
      </c>
      <c r="R3625" s="10" t="str">
        <f t="shared" si="460"/>
        <v>plays</v>
      </c>
      <c r="S3625" s="8">
        <f t="shared" si="461"/>
        <v>41828.528587962959</v>
      </c>
      <c r="T3625" s="8">
        <f t="shared" si="458"/>
        <v>41846.083333333328</v>
      </c>
      <c r="U3625" s="7">
        <f t="shared" si="462"/>
        <v>17.554745370369346</v>
      </c>
    </row>
    <row r="3626" spans="1:21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457"/>
        <v>104.93333333333334</v>
      </c>
      <c r="P3626" s="7">
        <f t="shared" si="463"/>
        <v>80.717948717948715</v>
      </c>
      <c r="Q3626" s="9" t="str">
        <f t="shared" si="459"/>
        <v>theater</v>
      </c>
      <c r="R3626" s="10" t="str">
        <f t="shared" si="460"/>
        <v>plays</v>
      </c>
      <c r="S3626" s="8">
        <f t="shared" si="461"/>
        <v>42545.56585648148</v>
      </c>
      <c r="T3626" s="8">
        <f t="shared" si="458"/>
        <v>42605.56585648148</v>
      </c>
      <c r="U3626" s="7">
        <f t="shared" si="462"/>
        <v>60</v>
      </c>
    </row>
    <row r="3627" spans="1:21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457"/>
        <v>102.66666666666667</v>
      </c>
      <c r="P3627" s="7">
        <f t="shared" si="463"/>
        <v>39.487179487179489</v>
      </c>
      <c r="Q3627" s="9" t="str">
        <f t="shared" si="459"/>
        <v>theater</v>
      </c>
      <c r="R3627" s="10" t="str">
        <f t="shared" si="460"/>
        <v>plays</v>
      </c>
      <c r="S3627" s="8">
        <f t="shared" si="461"/>
        <v>42157.444178240738</v>
      </c>
      <c r="T3627" s="8">
        <f t="shared" si="458"/>
        <v>42187.444178240738</v>
      </c>
      <c r="U3627" s="7">
        <f t="shared" si="462"/>
        <v>30</v>
      </c>
    </row>
    <row r="3628" spans="1:21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457"/>
        <v>101.825</v>
      </c>
      <c r="P3628" s="7">
        <f t="shared" si="463"/>
        <v>84.854166666666671</v>
      </c>
      <c r="Q3628" s="9" t="str">
        <f t="shared" si="459"/>
        <v>theater</v>
      </c>
      <c r="R3628" s="10" t="str">
        <f t="shared" si="460"/>
        <v>plays</v>
      </c>
      <c r="S3628" s="8">
        <f t="shared" si="461"/>
        <v>41846.458993055552</v>
      </c>
      <c r="T3628" s="8">
        <f t="shared" si="458"/>
        <v>41867.458993055552</v>
      </c>
      <c r="U3628" s="7">
        <f t="shared" si="462"/>
        <v>21</v>
      </c>
    </row>
    <row r="3629" spans="1:21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457"/>
        <v>100</v>
      </c>
      <c r="P3629" s="7">
        <f t="shared" si="463"/>
        <v>68.965517241379317</v>
      </c>
      <c r="Q3629" s="9" t="str">
        <f t="shared" si="459"/>
        <v>theater</v>
      </c>
      <c r="R3629" s="10" t="str">
        <f t="shared" si="460"/>
        <v>plays</v>
      </c>
      <c r="S3629" s="8">
        <f t="shared" si="461"/>
        <v>42460.533414351848</v>
      </c>
      <c r="T3629" s="8">
        <f t="shared" si="458"/>
        <v>42510.957638888889</v>
      </c>
      <c r="U3629" s="7">
        <f t="shared" si="462"/>
        <v>50.424224537040573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457"/>
        <v>0</v>
      </c>
      <c r="P3630" s="7">
        <f>IF(L3630&gt;0, E3630/L3630,0)</f>
        <v>0</v>
      </c>
      <c r="Q3630" s="9" t="str">
        <f t="shared" si="459"/>
        <v>theater</v>
      </c>
      <c r="R3630" s="10" t="str">
        <f t="shared" si="460"/>
        <v>musical</v>
      </c>
      <c r="S3630" s="8">
        <f t="shared" si="461"/>
        <v>42291.6249537037</v>
      </c>
      <c r="T3630" s="8">
        <f t="shared" si="458"/>
        <v>42351.666620370372</v>
      </c>
      <c r="U3630" s="7">
        <f t="shared" si="462"/>
        <v>60.041666666671517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457"/>
        <v>2.0000000000000001E-4</v>
      </c>
      <c r="P3631" s="7">
        <f t="shared" ref="P3631:P3637" si="464">E3631/L3631</f>
        <v>1</v>
      </c>
      <c r="Q3631" s="9" t="str">
        <f t="shared" si="459"/>
        <v>theater</v>
      </c>
      <c r="R3631" s="10" t="str">
        <f t="shared" si="460"/>
        <v>musical</v>
      </c>
      <c r="S3631" s="8">
        <f t="shared" si="461"/>
        <v>42436.886157407404</v>
      </c>
      <c r="T3631" s="8">
        <f t="shared" si="458"/>
        <v>42495.499999999993</v>
      </c>
      <c r="U3631" s="7">
        <f t="shared" si="462"/>
        <v>58.613842592589208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457"/>
        <v>3.3333333333333333E-2</v>
      </c>
      <c r="P3632" s="7">
        <f t="shared" si="464"/>
        <v>1</v>
      </c>
      <c r="Q3632" s="9" t="str">
        <f t="shared" si="459"/>
        <v>theater</v>
      </c>
      <c r="R3632" s="10" t="str">
        <f t="shared" si="460"/>
        <v>musical</v>
      </c>
      <c r="S3632" s="8">
        <f t="shared" si="461"/>
        <v>41942.638773148145</v>
      </c>
      <c r="T3632" s="8">
        <f t="shared" si="458"/>
        <v>41972.680439814816</v>
      </c>
      <c r="U3632" s="7">
        <f t="shared" si="462"/>
        <v>30.041666666671517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457"/>
        <v>51.023391812865498</v>
      </c>
      <c r="P3633" s="7">
        <f t="shared" si="464"/>
        <v>147.88135593220338</v>
      </c>
      <c r="Q3633" s="9" t="str">
        <f t="shared" si="459"/>
        <v>theater</v>
      </c>
      <c r="R3633" s="10" t="str">
        <f t="shared" si="460"/>
        <v>musical</v>
      </c>
      <c r="S3633" s="8">
        <f t="shared" si="461"/>
        <v>41880.54510416666</v>
      </c>
      <c r="T3633" s="8">
        <f t="shared" si="458"/>
        <v>41904.957638888889</v>
      </c>
      <c r="U3633" s="7">
        <f t="shared" si="462"/>
        <v>24.412534722228884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457"/>
        <v>20</v>
      </c>
      <c r="P3634" s="7">
        <f t="shared" si="464"/>
        <v>100</v>
      </c>
      <c r="Q3634" s="9" t="str">
        <f t="shared" si="459"/>
        <v>theater</v>
      </c>
      <c r="R3634" s="10" t="str">
        <f t="shared" si="460"/>
        <v>musical</v>
      </c>
      <c r="S3634" s="8">
        <f t="shared" si="461"/>
        <v>41946.728576388887</v>
      </c>
      <c r="T3634" s="8">
        <f t="shared" si="458"/>
        <v>41966.728576388887</v>
      </c>
      <c r="U3634" s="7">
        <f t="shared" si="462"/>
        <v>20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457"/>
        <v>35.24</v>
      </c>
      <c r="P3635" s="7">
        <f t="shared" si="464"/>
        <v>56.838709677419352</v>
      </c>
      <c r="Q3635" s="9" t="str">
        <f t="shared" si="459"/>
        <v>theater</v>
      </c>
      <c r="R3635" s="10" t="str">
        <f t="shared" si="460"/>
        <v>musical</v>
      </c>
      <c r="S3635" s="8">
        <f t="shared" si="461"/>
        <v>42649.415127314809</v>
      </c>
      <c r="T3635" s="8">
        <f t="shared" si="458"/>
        <v>42692.833333333336</v>
      </c>
      <c r="U3635" s="7">
        <f t="shared" si="462"/>
        <v>43.418206018526689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457"/>
        <v>4.246666666666667</v>
      </c>
      <c r="P3636" s="7">
        <f t="shared" si="464"/>
        <v>176.94444444444446</v>
      </c>
      <c r="Q3636" s="9" t="str">
        <f t="shared" si="459"/>
        <v>theater</v>
      </c>
      <c r="R3636" s="10" t="str">
        <f t="shared" si="460"/>
        <v>musical</v>
      </c>
      <c r="S3636" s="8">
        <f t="shared" si="461"/>
        <v>42700.958032407405</v>
      </c>
      <c r="T3636" s="8">
        <f t="shared" si="458"/>
        <v>42748.957638888889</v>
      </c>
      <c r="U3636" s="7">
        <f t="shared" si="462"/>
        <v>47.999606481484079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457"/>
        <v>36.457142857142856</v>
      </c>
      <c r="P3637" s="7">
        <f t="shared" si="464"/>
        <v>127.6</v>
      </c>
      <c r="Q3637" s="9" t="str">
        <f t="shared" si="459"/>
        <v>theater</v>
      </c>
      <c r="R3637" s="10" t="str">
        <f t="shared" si="460"/>
        <v>musical</v>
      </c>
      <c r="S3637" s="8">
        <f t="shared" si="461"/>
        <v>42450.674490740734</v>
      </c>
      <c r="T3637" s="8">
        <f t="shared" si="458"/>
        <v>42480.674490740734</v>
      </c>
      <c r="U3637" s="7">
        <f t="shared" si="462"/>
        <v>30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457"/>
        <v>0</v>
      </c>
      <c r="P3638" s="7">
        <f>IF(L3638&gt;0, E3638/L3638,0)</f>
        <v>0</v>
      </c>
      <c r="Q3638" s="9" t="str">
        <f t="shared" si="459"/>
        <v>theater</v>
      </c>
      <c r="R3638" s="10" t="str">
        <f t="shared" si="460"/>
        <v>musical</v>
      </c>
      <c r="S3638" s="8">
        <f t="shared" si="461"/>
        <v>42226.486446759256</v>
      </c>
      <c r="T3638" s="8">
        <f t="shared" si="458"/>
        <v>42261.486446759256</v>
      </c>
      <c r="U3638" s="7">
        <f t="shared" si="462"/>
        <v>35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457"/>
        <v>30.866666666666667</v>
      </c>
      <c r="P3639" s="7">
        <f>E3639/L3639</f>
        <v>66.142857142857139</v>
      </c>
      <c r="Q3639" s="9" t="str">
        <f t="shared" si="459"/>
        <v>theater</v>
      </c>
      <c r="R3639" s="10" t="str">
        <f t="shared" si="460"/>
        <v>musical</v>
      </c>
      <c r="S3639" s="8">
        <f t="shared" si="461"/>
        <v>41975.492303240739</v>
      </c>
      <c r="T3639" s="8">
        <f t="shared" si="458"/>
        <v>42005.492303240739</v>
      </c>
      <c r="U3639" s="7">
        <f t="shared" si="462"/>
        <v>30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457"/>
        <v>6.5454545454545459</v>
      </c>
      <c r="P3640" s="7">
        <f>E3640/L3640</f>
        <v>108</v>
      </c>
      <c r="Q3640" s="9" t="str">
        <f t="shared" si="459"/>
        <v>theater</v>
      </c>
      <c r="R3640" s="10" t="str">
        <f t="shared" si="460"/>
        <v>musical</v>
      </c>
      <c r="S3640" s="8">
        <f t="shared" si="461"/>
        <v>42053.464490740742</v>
      </c>
      <c r="T3640" s="8">
        <f t="shared" si="458"/>
        <v>42113.42282407407</v>
      </c>
      <c r="U3640" s="7">
        <f t="shared" si="462"/>
        <v>59.958333333328483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457"/>
        <v>4.0000000000000001E-3</v>
      </c>
      <c r="P3641" s="7">
        <f>E3641/L3641</f>
        <v>1</v>
      </c>
      <c r="Q3641" s="9" t="str">
        <f t="shared" si="459"/>
        <v>theater</v>
      </c>
      <c r="R3641" s="10" t="str">
        <f t="shared" si="460"/>
        <v>musical</v>
      </c>
      <c r="S3641" s="8">
        <f t="shared" si="461"/>
        <v>42590.468819444439</v>
      </c>
      <c r="T3641" s="8">
        <f t="shared" si="458"/>
        <v>42650.424305555549</v>
      </c>
      <c r="U3641" s="7">
        <f t="shared" si="462"/>
        <v>59.955486111110076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457"/>
        <v>5.5</v>
      </c>
      <c r="P3642" s="7">
        <f>E3642/L3642</f>
        <v>18.333333333333332</v>
      </c>
      <c r="Q3642" s="9" t="str">
        <f t="shared" si="459"/>
        <v>theater</v>
      </c>
      <c r="R3642" s="10" t="str">
        <f t="shared" si="460"/>
        <v>musical</v>
      </c>
      <c r="S3642" s="8">
        <f t="shared" si="461"/>
        <v>42104.573263888888</v>
      </c>
      <c r="T3642" s="8">
        <f t="shared" si="458"/>
        <v>42134.573263888888</v>
      </c>
      <c r="U3642" s="7">
        <f t="shared" si="462"/>
        <v>30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457"/>
        <v>0</v>
      </c>
      <c r="P3643" s="7">
        <f>IF(L3643&gt;0, E3643/L3643,0)</f>
        <v>0</v>
      </c>
      <c r="Q3643" s="9" t="str">
        <f t="shared" si="459"/>
        <v>theater</v>
      </c>
      <c r="R3643" s="10" t="str">
        <f t="shared" si="460"/>
        <v>musical</v>
      </c>
      <c r="S3643" s="8">
        <f t="shared" si="461"/>
        <v>41899.41873842592</v>
      </c>
      <c r="T3643" s="8">
        <f t="shared" si="458"/>
        <v>41917</v>
      </c>
      <c r="U3643" s="7">
        <f t="shared" si="462"/>
        <v>17.58126157407969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457"/>
        <v>2.1428571428571428</v>
      </c>
      <c r="P3644" s="7">
        <f>E3644/L3644</f>
        <v>7.5</v>
      </c>
      <c r="Q3644" s="9" t="str">
        <f t="shared" si="459"/>
        <v>theater</v>
      </c>
      <c r="R3644" s="10" t="str">
        <f t="shared" si="460"/>
        <v>musical</v>
      </c>
      <c r="S3644" s="8">
        <f t="shared" si="461"/>
        <v>42297.607951388891</v>
      </c>
      <c r="T3644" s="8">
        <f t="shared" si="458"/>
        <v>42338.499999999993</v>
      </c>
      <c r="U3644" s="7">
        <f t="shared" si="462"/>
        <v>40.892048611101927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457"/>
        <v>0</v>
      </c>
      <c r="P3645" s="7">
        <f>IF(L3645&gt;0, E3645/L3645,0)</f>
        <v>0</v>
      </c>
      <c r="Q3645" s="9" t="str">
        <f t="shared" si="459"/>
        <v>theater</v>
      </c>
      <c r="R3645" s="10" t="str">
        <f t="shared" si="460"/>
        <v>musical</v>
      </c>
      <c r="S3645" s="8">
        <f t="shared" si="461"/>
        <v>42284.935636574075</v>
      </c>
      <c r="T3645" s="8">
        <f t="shared" si="458"/>
        <v>42324.977303240739</v>
      </c>
      <c r="U3645" s="7">
        <f t="shared" si="462"/>
        <v>40.041666666664241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457"/>
        <v>16.420000000000002</v>
      </c>
      <c r="P3646" s="7">
        <f t="shared" ref="P3646:P3677" si="465">E3646/L3646</f>
        <v>68.416666666666671</v>
      </c>
      <c r="Q3646" s="9" t="str">
        <f t="shared" si="459"/>
        <v>theater</v>
      </c>
      <c r="R3646" s="10" t="str">
        <f t="shared" si="460"/>
        <v>musical</v>
      </c>
      <c r="S3646" s="8">
        <f t="shared" si="461"/>
        <v>42409.033414351848</v>
      </c>
      <c r="T3646" s="8">
        <f t="shared" si="458"/>
        <v>42436.999305555553</v>
      </c>
      <c r="U3646" s="7">
        <f t="shared" si="462"/>
        <v>27.965891203704814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457"/>
        <v>0.1</v>
      </c>
      <c r="P3647" s="7">
        <f t="shared" si="465"/>
        <v>1</v>
      </c>
      <c r="Q3647" s="9" t="str">
        <f t="shared" si="459"/>
        <v>theater</v>
      </c>
      <c r="R3647" s="10" t="str">
        <f t="shared" si="460"/>
        <v>musical</v>
      </c>
      <c r="S3647" s="8">
        <f t="shared" si="461"/>
        <v>42665.762013888881</v>
      </c>
      <c r="T3647" s="8">
        <f t="shared" si="458"/>
        <v>42695.803680555553</v>
      </c>
      <c r="U3647" s="7">
        <f t="shared" si="462"/>
        <v>30.041666666671517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457"/>
        <v>4.8099999999999996</v>
      </c>
      <c r="P3648" s="7">
        <f t="shared" si="465"/>
        <v>60.125</v>
      </c>
      <c r="Q3648" s="9" t="str">
        <f t="shared" si="459"/>
        <v>theater</v>
      </c>
      <c r="R3648" s="10" t="str">
        <f t="shared" si="460"/>
        <v>musical</v>
      </c>
      <c r="S3648" s="8">
        <f t="shared" si="461"/>
        <v>42140.21298611111</v>
      </c>
      <c r="T3648" s="8">
        <f t="shared" si="458"/>
        <v>42171.770833333336</v>
      </c>
      <c r="U3648" s="7">
        <f t="shared" si="462"/>
        <v>31.557847222225973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457"/>
        <v>6</v>
      </c>
      <c r="P3649" s="7">
        <f t="shared" si="465"/>
        <v>15</v>
      </c>
      <c r="Q3649" s="9" t="str">
        <f t="shared" si="459"/>
        <v>theater</v>
      </c>
      <c r="R3649" s="10" t="str">
        <f t="shared" si="460"/>
        <v>musical</v>
      </c>
      <c r="S3649" s="8">
        <f t="shared" si="461"/>
        <v>42598.540821759256</v>
      </c>
      <c r="T3649" s="8">
        <f t="shared" si="458"/>
        <v>42643.540821759256</v>
      </c>
      <c r="U3649" s="7">
        <f t="shared" si="462"/>
        <v>45</v>
      </c>
    </row>
    <row r="3650" spans="1:21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466">E3650*100/D3650</f>
        <v>100.38249999999999</v>
      </c>
      <c r="P3650" s="7">
        <f t="shared" si="465"/>
        <v>550.04109589041093</v>
      </c>
      <c r="Q3650" s="9" t="str">
        <f t="shared" si="459"/>
        <v>theater</v>
      </c>
      <c r="R3650" s="10" t="str">
        <f t="shared" si="460"/>
        <v>plays</v>
      </c>
      <c r="S3650" s="8">
        <f t="shared" si="461"/>
        <v>41887.083854166667</v>
      </c>
      <c r="T3650" s="8">
        <f t="shared" ref="T3650:T3713" si="467">(I3650/86400)+25569+(-5/24)</f>
        <v>41917.083854166667</v>
      </c>
      <c r="U3650" s="7">
        <f t="shared" si="462"/>
        <v>30</v>
      </c>
    </row>
    <row r="3651" spans="1:21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466"/>
        <v>104</v>
      </c>
      <c r="P3651" s="7">
        <f t="shared" si="465"/>
        <v>97.5</v>
      </c>
      <c r="Q3651" s="9" t="str">
        <f t="shared" ref="Q3651:Q3714" si="468">LEFT(N3651, SEARCH("/",N3651,1)-1)</f>
        <v>theater</v>
      </c>
      <c r="R3651" s="10" t="str">
        <f t="shared" ref="R3651:R3714" si="469">RIGHT(N3651,LEN(N3651)-FIND("/",N3651))</f>
        <v>plays</v>
      </c>
      <c r="S3651" s="8">
        <f t="shared" ref="S3651:S3714" si="470">(J3651/86400)+25569+(-5/24)</f>
        <v>41780.504560185182</v>
      </c>
      <c r="T3651" s="8">
        <f t="shared" si="467"/>
        <v>41806.504560185182</v>
      </c>
      <c r="U3651" s="7">
        <f t="shared" ref="U3651:U3714" si="471">T3651-S3651</f>
        <v>26</v>
      </c>
    </row>
    <row r="3652" spans="1:21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466"/>
        <v>100</v>
      </c>
      <c r="P3652" s="7">
        <f t="shared" si="465"/>
        <v>29.411764705882351</v>
      </c>
      <c r="Q3652" s="9" t="str">
        <f t="shared" si="468"/>
        <v>theater</v>
      </c>
      <c r="R3652" s="10" t="str">
        <f t="shared" si="469"/>
        <v>plays</v>
      </c>
      <c r="S3652" s="8">
        <f t="shared" si="470"/>
        <v>42381.270648148151</v>
      </c>
      <c r="T3652" s="8">
        <f t="shared" si="467"/>
        <v>42402.270648148151</v>
      </c>
      <c r="U3652" s="7">
        <f t="shared" si="471"/>
        <v>21</v>
      </c>
    </row>
    <row r="3653" spans="1:21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466"/>
        <v>104</v>
      </c>
      <c r="P3653" s="7">
        <f t="shared" si="465"/>
        <v>57.777777777777779</v>
      </c>
      <c r="Q3653" s="9" t="str">
        <f t="shared" si="468"/>
        <v>theater</v>
      </c>
      <c r="R3653" s="10" t="str">
        <f t="shared" si="469"/>
        <v>plays</v>
      </c>
      <c r="S3653" s="8">
        <f t="shared" si="470"/>
        <v>41828.437986111108</v>
      </c>
      <c r="T3653" s="8">
        <f t="shared" si="467"/>
        <v>41861.457638888889</v>
      </c>
      <c r="U3653" s="7">
        <f t="shared" si="471"/>
        <v>33.01965277778072</v>
      </c>
    </row>
    <row r="3654" spans="1:21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466"/>
        <v>250.66666666666666</v>
      </c>
      <c r="P3654" s="7">
        <f t="shared" si="465"/>
        <v>44.235294117647058</v>
      </c>
      <c r="Q3654" s="9" t="str">
        <f t="shared" si="468"/>
        <v>theater</v>
      </c>
      <c r="R3654" s="10" t="str">
        <f t="shared" si="469"/>
        <v>plays</v>
      </c>
      <c r="S3654" s="8">
        <f t="shared" si="470"/>
        <v>42596.436365740738</v>
      </c>
      <c r="T3654" s="8">
        <f t="shared" si="467"/>
        <v>42606.957638888889</v>
      </c>
      <c r="U3654" s="7">
        <f t="shared" si="471"/>
        <v>10.521273148151522</v>
      </c>
    </row>
    <row r="3655" spans="1:21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466"/>
        <v>100.5</v>
      </c>
      <c r="P3655" s="7">
        <f t="shared" si="465"/>
        <v>60.909090909090907</v>
      </c>
      <c r="Q3655" s="9" t="str">
        <f t="shared" si="468"/>
        <v>theater</v>
      </c>
      <c r="R3655" s="10" t="str">
        <f t="shared" si="469"/>
        <v>plays</v>
      </c>
      <c r="S3655" s="8">
        <f t="shared" si="470"/>
        <v>42191.155173611107</v>
      </c>
      <c r="T3655" s="8">
        <f t="shared" si="467"/>
        <v>42221.155173611107</v>
      </c>
      <c r="U3655" s="7">
        <f t="shared" si="471"/>
        <v>30</v>
      </c>
    </row>
    <row r="3656" spans="1:21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466"/>
        <v>174.4</v>
      </c>
      <c r="P3656" s="7">
        <f t="shared" si="465"/>
        <v>68.84210526315789</v>
      </c>
      <c r="Q3656" s="9" t="str">
        <f t="shared" si="468"/>
        <v>theater</v>
      </c>
      <c r="R3656" s="10" t="str">
        <f t="shared" si="469"/>
        <v>plays</v>
      </c>
      <c r="S3656" s="8">
        <f t="shared" si="470"/>
        <v>42440.20817129629</v>
      </c>
      <c r="T3656" s="8">
        <f t="shared" si="467"/>
        <v>42463.499999999993</v>
      </c>
      <c r="U3656" s="7">
        <f t="shared" si="471"/>
        <v>23.291828703702777</v>
      </c>
    </row>
    <row r="3657" spans="1:21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466"/>
        <v>116.26</v>
      </c>
      <c r="P3657" s="7">
        <f t="shared" si="465"/>
        <v>73.582278481012665</v>
      </c>
      <c r="Q3657" s="9" t="str">
        <f t="shared" si="468"/>
        <v>theater</v>
      </c>
      <c r="R3657" s="10" t="str">
        <f t="shared" si="469"/>
        <v>plays</v>
      </c>
      <c r="S3657" s="8">
        <f t="shared" si="470"/>
        <v>42173.594884259255</v>
      </c>
      <c r="T3657" s="8">
        <f t="shared" si="467"/>
        <v>42203.082638888889</v>
      </c>
      <c r="U3657" s="7">
        <f t="shared" si="471"/>
        <v>29.487754629633855</v>
      </c>
    </row>
    <row r="3658" spans="1:21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466"/>
        <v>105.82</v>
      </c>
      <c r="P3658" s="7">
        <f t="shared" si="465"/>
        <v>115.02173913043478</v>
      </c>
      <c r="Q3658" s="9" t="str">
        <f t="shared" si="468"/>
        <v>theater</v>
      </c>
      <c r="R3658" s="10" t="str">
        <f t="shared" si="469"/>
        <v>plays</v>
      </c>
      <c r="S3658" s="8">
        <f t="shared" si="470"/>
        <v>42737.701805555553</v>
      </c>
      <c r="T3658" s="8">
        <f t="shared" si="467"/>
        <v>42767.749305555553</v>
      </c>
      <c r="U3658" s="7">
        <f t="shared" si="471"/>
        <v>30.047500000000582</v>
      </c>
    </row>
    <row r="3659" spans="1:21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466"/>
        <v>110.75</v>
      </c>
      <c r="P3659" s="7">
        <f t="shared" si="465"/>
        <v>110.75</v>
      </c>
      <c r="Q3659" s="9" t="str">
        <f t="shared" si="468"/>
        <v>theater</v>
      </c>
      <c r="R3659" s="10" t="str">
        <f t="shared" si="469"/>
        <v>plays</v>
      </c>
      <c r="S3659" s="8">
        <f t="shared" si="470"/>
        <v>42499.4215162037</v>
      </c>
      <c r="T3659" s="8">
        <f t="shared" si="467"/>
        <v>42522.695833333331</v>
      </c>
      <c r="U3659" s="7">
        <f t="shared" si="471"/>
        <v>23.274317129631527</v>
      </c>
    </row>
    <row r="3660" spans="1:21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466"/>
        <v>100.66666666666667</v>
      </c>
      <c r="P3660" s="7">
        <f t="shared" si="465"/>
        <v>75.5</v>
      </c>
      <c r="Q3660" s="9" t="str">
        <f t="shared" si="468"/>
        <v>theater</v>
      </c>
      <c r="R3660" s="10" t="str">
        <f t="shared" si="469"/>
        <v>plays</v>
      </c>
      <c r="S3660" s="8">
        <f t="shared" si="470"/>
        <v>41775.650231481479</v>
      </c>
      <c r="T3660" s="8">
        <f t="shared" si="467"/>
        <v>41821.957638888889</v>
      </c>
      <c r="U3660" s="7">
        <f t="shared" si="471"/>
        <v>46.30740740741021</v>
      </c>
    </row>
    <row r="3661" spans="1:21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466"/>
        <v>102.03333333333333</v>
      </c>
      <c r="P3661" s="7">
        <f t="shared" si="465"/>
        <v>235.46153846153845</v>
      </c>
      <c r="Q3661" s="9" t="str">
        <f t="shared" si="468"/>
        <v>theater</v>
      </c>
      <c r="R3661" s="10" t="str">
        <f t="shared" si="469"/>
        <v>plays</v>
      </c>
      <c r="S3661" s="8">
        <f t="shared" si="470"/>
        <v>42055.068865740737</v>
      </c>
      <c r="T3661" s="8">
        <f t="shared" si="467"/>
        <v>42082.402083333327</v>
      </c>
      <c r="U3661" s="7">
        <f t="shared" si="471"/>
        <v>27.33321759258979</v>
      </c>
    </row>
    <row r="3662" spans="1:21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466"/>
        <v>100</v>
      </c>
      <c r="P3662" s="7">
        <f t="shared" si="465"/>
        <v>11.363636363636363</v>
      </c>
      <c r="Q3662" s="9" t="str">
        <f t="shared" si="468"/>
        <v>theater</v>
      </c>
      <c r="R3662" s="10" t="str">
        <f t="shared" si="469"/>
        <v>plays</v>
      </c>
      <c r="S3662" s="8">
        <f t="shared" si="470"/>
        <v>41971.672743055555</v>
      </c>
      <c r="T3662" s="8">
        <f t="shared" si="467"/>
        <v>41996.672743055555</v>
      </c>
      <c r="U3662" s="7">
        <f t="shared" si="471"/>
        <v>25</v>
      </c>
    </row>
    <row r="3663" spans="1:21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466"/>
        <v>111</v>
      </c>
      <c r="P3663" s="7">
        <f t="shared" si="465"/>
        <v>92.5</v>
      </c>
      <c r="Q3663" s="9" t="str">
        <f t="shared" si="468"/>
        <v>theater</v>
      </c>
      <c r="R3663" s="10" t="str">
        <f t="shared" si="469"/>
        <v>plays</v>
      </c>
      <c r="S3663" s="8">
        <f t="shared" si="470"/>
        <v>42447.688333333332</v>
      </c>
      <c r="T3663" s="8">
        <f t="shared" si="467"/>
        <v>42469.958333333336</v>
      </c>
      <c r="U3663" s="7">
        <f t="shared" si="471"/>
        <v>22.270000000004075</v>
      </c>
    </row>
    <row r="3664" spans="1:21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466"/>
        <v>101.425</v>
      </c>
      <c r="P3664" s="7">
        <f t="shared" si="465"/>
        <v>202.85</v>
      </c>
      <c r="Q3664" s="9" t="str">
        <f t="shared" si="468"/>
        <v>theater</v>
      </c>
      <c r="R3664" s="10" t="str">
        <f t="shared" si="469"/>
        <v>plays</v>
      </c>
      <c r="S3664" s="8">
        <f t="shared" si="470"/>
        <v>42064.011736111112</v>
      </c>
      <c r="T3664" s="8">
        <f t="shared" si="467"/>
        <v>42093.97006944444</v>
      </c>
      <c r="U3664" s="7">
        <f t="shared" si="471"/>
        <v>29.958333333328483</v>
      </c>
    </row>
    <row r="3665" spans="1:21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466"/>
        <v>104</v>
      </c>
      <c r="P3665" s="7">
        <f t="shared" si="465"/>
        <v>26</v>
      </c>
      <c r="Q3665" s="9" t="str">
        <f t="shared" si="468"/>
        <v>theater</v>
      </c>
      <c r="R3665" s="10" t="str">
        <f t="shared" si="469"/>
        <v>plays</v>
      </c>
      <c r="S3665" s="8">
        <f t="shared" si="470"/>
        <v>42665.243402777771</v>
      </c>
      <c r="T3665" s="8">
        <f t="shared" si="467"/>
        <v>42725.285069444442</v>
      </c>
      <c r="U3665" s="7">
        <f t="shared" si="471"/>
        <v>60.041666666671517</v>
      </c>
    </row>
    <row r="3666" spans="1:21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466"/>
        <v>109.375</v>
      </c>
      <c r="P3666" s="7">
        <f t="shared" si="465"/>
        <v>46.05263157894737</v>
      </c>
      <c r="Q3666" s="9" t="str">
        <f t="shared" si="468"/>
        <v>theater</v>
      </c>
      <c r="R3666" s="10" t="str">
        <f t="shared" si="469"/>
        <v>plays</v>
      </c>
      <c r="S3666" s="8">
        <f t="shared" si="470"/>
        <v>42523.04038194444</v>
      </c>
      <c r="T3666" s="8">
        <f t="shared" si="467"/>
        <v>42537.04038194444</v>
      </c>
      <c r="U3666" s="7">
        <f t="shared" si="471"/>
        <v>14</v>
      </c>
    </row>
    <row r="3667" spans="1:21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466"/>
        <v>115.16129032258064</v>
      </c>
      <c r="P3667" s="7">
        <f t="shared" si="465"/>
        <v>51</v>
      </c>
      <c r="Q3667" s="9" t="str">
        <f t="shared" si="468"/>
        <v>theater</v>
      </c>
      <c r="R3667" s="10" t="str">
        <f t="shared" si="469"/>
        <v>plays</v>
      </c>
      <c r="S3667" s="8">
        <f t="shared" si="470"/>
        <v>42294.59979166666</v>
      </c>
      <c r="T3667" s="8">
        <f t="shared" si="467"/>
        <v>42305.620833333327</v>
      </c>
      <c r="U3667" s="7">
        <f t="shared" si="471"/>
        <v>11.021041666666861</v>
      </c>
    </row>
    <row r="3668" spans="1:21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466"/>
        <v>100</v>
      </c>
      <c r="P3668" s="7">
        <f t="shared" si="465"/>
        <v>31.578947368421051</v>
      </c>
      <c r="Q3668" s="9" t="str">
        <f t="shared" si="468"/>
        <v>theater</v>
      </c>
      <c r="R3668" s="10" t="str">
        <f t="shared" si="469"/>
        <v>plays</v>
      </c>
      <c r="S3668" s="8">
        <f t="shared" si="470"/>
        <v>41822.696550925924</v>
      </c>
      <c r="T3668" s="8">
        <f t="shared" si="467"/>
        <v>41844.083333333328</v>
      </c>
      <c r="U3668" s="7">
        <f t="shared" si="471"/>
        <v>21.386782407404098</v>
      </c>
    </row>
    <row r="3669" spans="1:21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466"/>
        <v>103.17033333333333</v>
      </c>
      <c r="P3669" s="7">
        <f t="shared" si="465"/>
        <v>53.363965517241382</v>
      </c>
      <c r="Q3669" s="9" t="str">
        <f t="shared" si="468"/>
        <v>theater</v>
      </c>
      <c r="R3669" s="10" t="str">
        <f t="shared" si="469"/>
        <v>plays</v>
      </c>
      <c r="S3669" s="8">
        <f t="shared" si="470"/>
        <v>42173.761793981474</v>
      </c>
      <c r="T3669" s="8">
        <f t="shared" si="467"/>
        <v>42203.761793981474</v>
      </c>
      <c r="U3669" s="7">
        <f t="shared" si="471"/>
        <v>30</v>
      </c>
    </row>
    <row r="3670" spans="1:21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466"/>
        <v>103.5</v>
      </c>
      <c r="P3670" s="7">
        <f t="shared" si="465"/>
        <v>36.964285714285715</v>
      </c>
      <c r="Q3670" s="9" t="str">
        <f t="shared" si="468"/>
        <v>theater</v>
      </c>
      <c r="R3670" s="10" t="str">
        <f t="shared" si="469"/>
        <v>plays</v>
      </c>
      <c r="S3670" s="8">
        <f t="shared" si="470"/>
        <v>42185.347824074073</v>
      </c>
      <c r="T3670" s="8">
        <f t="shared" si="467"/>
        <v>42208.564583333333</v>
      </c>
      <c r="U3670" s="7">
        <f t="shared" si="471"/>
        <v>23.216759259259561</v>
      </c>
    </row>
    <row r="3671" spans="1:21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466"/>
        <v>138.19999999999999</v>
      </c>
      <c r="P3671" s="7">
        <f t="shared" si="465"/>
        <v>81.294117647058826</v>
      </c>
      <c r="Q3671" s="9" t="str">
        <f t="shared" si="468"/>
        <v>theater</v>
      </c>
      <c r="R3671" s="10" t="str">
        <f t="shared" si="469"/>
        <v>plays</v>
      </c>
      <c r="S3671" s="8">
        <f t="shared" si="470"/>
        <v>42136.466863425921</v>
      </c>
      <c r="T3671" s="8">
        <f t="shared" si="467"/>
        <v>42166.466863425921</v>
      </c>
      <c r="U3671" s="7">
        <f t="shared" si="471"/>
        <v>30</v>
      </c>
    </row>
    <row r="3672" spans="1:21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466"/>
        <v>109.54545454545455</v>
      </c>
      <c r="P3672" s="7">
        <f t="shared" si="465"/>
        <v>20.083333333333332</v>
      </c>
      <c r="Q3672" s="9" t="str">
        <f t="shared" si="468"/>
        <v>theater</v>
      </c>
      <c r="R3672" s="10" t="str">
        <f t="shared" si="469"/>
        <v>plays</v>
      </c>
      <c r="S3672" s="8">
        <f t="shared" si="470"/>
        <v>42142.305682870363</v>
      </c>
      <c r="T3672" s="8">
        <f t="shared" si="467"/>
        <v>42155.749999999993</v>
      </c>
      <c r="U3672" s="7">
        <f t="shared" si="471"/>
        <v>13.444317129629781</v>
      </c>
    </row>
    <row r="3673" spans="1:21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466"/>
        <v>100.85714285714286</v>
      </c>
      <c r="P3673" s="7">
        <f t="shared" si="465"/>
        <v>88.25</v>
      </c>
      <c r="Q3673" s="9" t="str">
        <f t="shared" si="468"/>
        <v>theater</v>
      </c>
      <c r="R3673" s="10" t="str">
        <f t="shared" si="469"/>
        <v>plays</v>
      </c>
      <c r="S3673" s="8">
        <f t="shared" si="470"/>
        <v>41820.419756944444</v>
      </c>
      <c r="T3673" s="8">
        <f t="shared" si="467"/>
        <v>41840.957638888889</v>
      </c>
      <c r="U3673" s="7">
        <f t="shared" si="471"/>
        <v>20.537881944444962</v>
      </c>
    </row>
    <row r="3674" spans="1:21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466"/>
        <v>101.53333333333333</v>
      </c>
      <c r="P3674" s="7">
        <f t="shared" si="465"/>
        <v>53.438596491228068</v>
      </c>
      <c r="Q3674" s="9" t="str">
        <f t="shared" si="468"/>
        <v>theater</v>
      </c>
      <c r="R3674" s="10" t="str">
        <f t="shared" si="469"/>
        <v>plays</v>
      </c>
      <c r="S3674" s="8">
        <f t="shared" si="470"/>
        <v>41878.738240740735</v>
      </c>
      <c r="T3674" s="8">
        <f t="shared" si="467"/>
        <v>41908.738240740735</v>
      </c>
      <c r="U3674" s="7">
        <f t="shared" si="471"/>
        <v>30</v>
      </c>
    </row>
    <row r="3675" spans="1:21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466"/>
        <v>113.625</v>
      </c>
      <c r="P3675" s="7">
        <f t="shared" si="465"/>
        <v>39.868421052631582</v>
      </c>
      <c r="Q3675" s="9" t="str">
        <f t="shared" si="468"/>
        <v>theater</v>
      </c>
      <c r="R3675" s="10" t="str">
        <f t="shared" si="469"/>
        <v>plays</v>
      </c>
      <c r="S3675" s="8">
        <f t="shared" si="470"/>
        <v>41914.086770833332</v>
      </c>
      <c r="T3675" s="8">
        <f t="shared" si="467"/>
        <v>41948.327777777777</v>
      </c>
      <c r="U3675" s="7">
        <f t="shared" si="471"/>
        <v>34.241006944444962</v>
      </c>
    </row>
    <row r="3676" spans="1:21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466"/>
        <v>100</v>
      </c>
      <c r="P3676" s="7">
        <f t="shared" si="465"/>
        <v>145.16129032258064</v>
      </c>
      <c r="Q3676" s="9" t="str">
        <f t="shared" si="468"/>
        <v>theater</v>
      </c>
      <c r="R3676" s="10" t="str">
        <f t="shared" si="469"/>
        <v>plays</v>
      </c>
      <c r="S3676" s="8">
        <f t="shared" si="470"/>
        <v>42556.664687499993</v>
      </c>
      <c r="T3676" s="8">
        <f t="shared" si="467"/>
        <v>42616.664687499993</v>
      </c>
      <c r="U3676" s="7">
        <f t="shared" si="471"/>
        <v>60</v>
      </c>
    </row>
    <row r="3677" spans="1:21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466"/>
        <v>140</v>
      </c>
      <c r="P3677" s="7">
        <f t="shared" si="465"/>
        <v>23.333333333333332</v>
      </c>
      <c r="Q3677" s="9" t="str">
        <f t="shared" si="468"/>
        <v>theater</v>
      </c>
      <c r="R3677" s="10" t="str">
        <f t="shared" si="469"/>
        <v>plays</v>
      </c>
      <c r="S3677" s="8">
        <f t="shared" si="470"/>
        <v>42493.388680555552</v>
      </c>
      <c r="T3677" s="8">
        <f t="shared" si="467"/>
        <v>42505.749999999993</v>
      </c>
      <c r="U3677" s="7">
        <f t="shared" si="471"/>
        <v>12.361319444440596</v>
      </c>
    </row>
    <row r="3678" spans="1:21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466"/>
        <v>128.75</v>
      </c>
      <c r="P3678" s="7">
        <f t="shared" ref="P3678:P3709" si="472">E3678/L3678</f>
        <v>64.375</v>
      </c>
      <c r="Q3678" s="9" t="str">
        <f t="shared" si="468"/>
        <v>theater</v>
      </c>
      <c r="R3678" s="10" t="str">
        <f t="shared" si="469"/>
        <v>plays</v>
      </c>
      <c r="S3678" s="8">
        <f t="shared" si="470"/>
        <v>41876.607453703698</v>
      </c>
      <c r="T3678" s="8">
        <f t="shared" si="467"/>
        <v>41894.607453703698</v>
      </c>
      <c r="U3678" s="7">
        <f t="shared" si="471"/>
        <v>18</v>
      </c>
    </row>
    <row r="3679" spans="1:21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466"/>
        <v>102.90416666666667</v>
      </c>
      <c r="P3679" s="7">
        <f t="shared" si="472"/>
        <v>62.052763819095475</v>
      </c>
      <c r="Q3679" s="9" t="str">
        <f t="shared" si="468"/>
        <v>theater</v>
      </c>
      <c r="R3679" s="10" t="str">
        <f t="shared" si="469"/>
        <v>plays</v>
      </c>
      <c r="S3679" s="8">
        <f t="shared" si="470"/>
        <v>41802.365949074076</v>
      </c>
      <c r="T3679" s="8">
        <f t="shared" si="467"/>
        <v>41822.957638888889</v>
      </c>
      <c r="U3679" s="7">
        <f t="shared" si="471"/>
        <v>20.591689814813435</v>
      </c>
    </row>
    <row r="3680" spans="1:21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466"/>
        <v>102.5</v>
      </c>
      <c r="P3680" s="7">
        <f t="shared" si="472"/>
        <v>66.129032258064512</v>
      </c>
      <c r="Q3680" s="9" t="str">
        <f t="shared" si="468"/>
        <v>theater</v>
      </c>
      <c r="R3680" s="10" t="str">
        <f t="shared" si="469"/>
        <v>plays</v>
      </c>
      <c r="S3680" s="8">
        <f t="shared" si="470"/>
        <v>42120.322893518511</v>
      </c>
      <c r="T3680" s="8">
        <f t="shared" si="467"/>
        <v>42155.322893518511</v>
      </c>
      <c r="U3680" s="7">
        <f t="shared" si="471"/>
        <v>35</v>
      </c>
    </row>
    <row r="3681" spans="1:21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466"/>
        <v>110.1</v>
      </c>
      <c r="P3681" s="7">
        <f t="shared" si="472"/>
        <v>73.400000000000006</v>
      </c>
      <c r="Q3681" s="9" t="str">
        <f t="shared" si="468"/>
        <v>theater</v>
      </c>
      <c r="R3681" s="10" t="str">
        <f t="shared" si="469"/>
        <v>plays</v>
      </c>
      <c r="S3681" s="8">
        <f t="shared" si="470"/>
        <v>41786.553020833329</v>
      </c>
      <c r="T3681" s="8">
        <f t="shared" si="467"/>
        <v>41820.999305555553</v>
      </c>
      <c r="U3681" s="7">
        <f t="shared" si="471"/>
        <v>34.446284722223936</v>
      </c>
    </row>
    <row r="3682" spans="1:21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466"/>
        <v>112.76666666666667</v>
      </c>
      <c r="P3682" s="7">
        <f t="shared" si="472"/>
        <v>99.5</v>
      </c>
      <c r="Q3682" s="9" t="str">
        <f t="shared" si="468"/>
        <v>theater</v>
      </c>
      <c r="R3682" s="10" t="str">
        <f t="shared" si="469"/>
        <v>plays</v>
      </c>
      <c r="S3682" s="8">
        <f t="shared" si="470"/>
        <v>42627.245763888888</v>
      </c>
      <c r="T3682" s="8">
        <f t="shared" si="467"/>
        <v>42648.245763888888</v>
      </c>
      <c r="U3682" s="7">
        <f t="shared" si="471"/>
        <v>21</v>
      </c>
    </row>
    <row r="3683" spans="1:21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466"/>
        <v>111.9</v>
      </c>
      <c r="P3683" s="7">
        <f t="shared" si="472"/>
        <v>62.166666666666664</v>
      </c>
      <c r="Q3683" s="9" t="str">
        <f t="shared" si="468"/>
        <v>theater</v>
      </c>
      <c r="R3683" s="10" t="str">
        <f t="shared" si="469"/>
        <v>plays</v>
      </c>
      <c r="S3683" s="8">
        <f t="shared" si="470"/>
        <v>42374.443171296291</v>
      </c>
      <c r="T3683" s="8">
        <f t="shared" si="467"/>
        <v>42384.443171296291</v>
      </c>
      <c r="U3683" s="7">
        <f t="shared" si="471"/>
        <v>10</v>
      </c>
    </row>
    <row r="3684" spans="1:21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466"/>
        <v>139.19999999999999</v>
      </c>
      <c r="P3684" s="7">
        <f t="shared" si="472"/>
        <v>62.328358208955223</v>
      </c>
      <c r="Q3684" s="9" t="str">
        <f t="shared" si="468"/>
        <v>theater</v>
      </c>
      <c r="R3684" s="10" t="str">
        <f t="shared" si="469"/>
        <v>plays</v>
      </c>
      <c r="S3684" s="8">
        <f t="shared" si="470"/>
        <v>41772.477060185185</v>
      </c>
      <c r="T3684" s="8">
        <f t="shared" si="467"/>
        <v>41806.082638888889</v>
      </c>
      <c r="U3684" s="7">
        <f t="shared" si="471"/>
        <v>33.605578703703941</v>
      </c>
    </row>
    <row r="3685" spans="1:21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466"/>
        <v>110.85714285714286</v>
      </c>
      <c r="P3685" s="7">
        <f t="shared" si="472"/>
        <v>58.787878787878789</v>
      </c>
      <c r="Q3685" s="9" t="str">
        <f t="shared" si="468"/>
        <v>theater</v>
      </c>
      <c r="R3685" s="10" t="str">
        <f t="shared" si="469"/>
        <v>plays</v>
      </c>
      <c r="S3685" s="8">
        <f t="shared" si="470"/>
        <v>42632.908518518518</v>
      </c>
      <c r="T3685" s="8">
        <f t="shared" si="467"/>
        <v>42662.908518518518</v>
      </c>
      <c r="U3685" s="7">
        <f t="shared" si="471"/>
        <v>30</v>
      </c>
    </row>
    <row r="3686" spans="1:21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466"/>
        <v>139.06666666666666</v>
      </c>
      <c r="P3686" s="7">
        <f t="shared" si="472"/>
        <v>45.347826086956523</v>
      </c>
      <c r="Q3686" s="9" t="str">
        <f t="shared" si="468"/>
        <v>theater</v>
      </c>
      <c r="R3686" s="10" t="str">
        <f t="shared" si="469"/>
        <v>plays</v>
      </c>
      <c r="S3686" s="8">
        <f t="shared" si="470"/>
        <v>42218.97206018518</v>
      </c>
      <c r="T3686" s="8">
        <f t="shared" si="467"/>
        <v>42248.97206018518</v>
      </c>
      <c r="U3686" s="7">
        <f t="shared" si="471"/>
        <v>30</v>
      </c>
    </row>
    <row r="3687" spans="1:21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466"/>
        <v>105.7</v>
      </c>
      <c r="P3687" s="7">
        <f t="shared" si="472"/>
        <v>41.944444444444443</v>
      </c>
      <c r="Q3687" s="9" t="str">
        <f t="shared" si="468"/>
        <v>theater</v>
      </c>
      <c r="R3687" s="10" t="str">
        <f t="shared" si="469"/>
        <v>plays</v>
      </c>
      <c r="S3687" s="8">
        <f t="shared" si="470"/>
        <v>41753.384942129625</v>
      </c>
      <c r="T3687" s="8">
        <f t="shared" si="467"/>
        <v>41778.666666666664</v>
      </c>
      <c r="U3687" s="7">
        <f t="shared" si="471"/>
        <v>25.281724537038826</v>
      </c>
    </row>
    <row r="3688" spans="1:21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466"/>
        <v>101.42857142857143</v>
      </c>
      <c r="P3688" s="7">
        <f t="shared" si="472"/>
        <v>59.166666666666664</v>
      </c>
      <c r="Q3688" s="9" t="str">
        <f t="shared" si="468"/>
        <v>theater</v>
      </c>
      <c r="R3688" s="10" t="str">
        <f t="shared" si="469"/>
        <v>plays</v>
      </c>
      <c r="S3688" s="8">
        <f t="shared" si="470"/>
        <v>42230.454398148147</v>
      </c>
      <c r="T3688" s="8">
        <f t="shared" si="467"/>
        <v>42244.957638888889</v>
      </c>
      <c r="U3688" s="7">
        <f t="shared" si="471"/>
        <v>14.503240740741603</v>
      </c>
    </row>
    <row r="3689" spans="1:21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466"/>
        <v>100.245</v>
      </c>
      <c r="P3689" s="7">
        <f t="shared" si="472"/>
        <v>200.49</v>
      </c>
      <c r="Q3689" s="9" t="str">
        <f t="shared" si="468"/>
        <v>theater</v>
      </c>
      <c r="R3689" s="10" t="str">
        <f t="shared" si="469"/>
        <v>plays</v>
      </c>
      <c r="S3689" s="8">
        <f t="shared" si="470"/>
        <v>41787.009895833333</v>
      </c>
      <c r="T3689" s="8">
        <f t="shared" si="467"/>
        <v>41817.009895833333</v>
      </c>
      <c r="U3689" s="7">
        <f t="shared" si="471"/>
        <v>30</v>
      </c>
    </row>
    <row r="3690" spans="1:21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466"/>
        <v>109.16666666666667</v>
      </c>
      <c r="P3690" s="7">
        <f t="shared" si="472"/>
        <v>83.974358974358978</v>
      </c>
      <c r="Q3690" s="9" t="str">
        <f t="shared" si="468"/>
        <v>theater</v>
      </c>
      <c r="R3690" s="10" t="str">
        <f t="shared" si="469"/>
        <v>plays</v>
      </c>
      <c r="S3690" s="8">
        <f t="shared" si="470"/>
        <v>41829.578749999993</v>
      </c>
      <c r="T3690" s="8">
        <f t="shared" si="467"/>
        <v>41859.578749999993</v>
      </c>
      <c r="U3690" s="7">
        <f t="shared" si="471"/>
        <v>30</v>
      </c>
    </row>
    <row r="3691" spans="1:21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466"/>
        <v>118.33333333333333</v>
      </c>
      <c r="P3691" s="7">
        <f t="shared" si="472"/>
        <v>57.258064516129032</v>
      </c>
      <c r="Q3691" s="9" t="str">
        <f t="shared" si="468"/>
        <v>theater</v>
      </c>
      <c r="R3691" s="10" t="str">
        <f t="shared" si="469"/>
        <v>plays</v>
      </c>
      <c r="S3691" s="8">
        <f t="shared" si="470"/>
        <v>42147.61850694444</v>
      </c>
      <c r="T3691" s="8">
        <f t="shared" si="467"/>
        <v>42176.725694444445</v>
      </c>
      <c r="U3691" s="7">
        <f t="shared" si="471"/>
        <v>29.107187500005239</v>
      </c>
    </row>
    <row r="3692" spans="1:21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466"/>
        <v>120</v>
      </c>
      <c r="P3692" s="7">
        <f t="shared" si="472"/>
        <v>58.064516129032256</v>
      </c>
      <c r="Q3692" s="9" t="str">
        <f t="shared" si="468"/>
        <v>theater</v>
      </c>
      <c r="R3692" s="10" t="str">
        <f t="shared" si="469"/>
        <v>plays</v>
      </c>
      <c r="S3692" s="8">
        <f t="shared" si="470"/>
        <v>41940.38984953703</v>
      </c>
      <c r="T3692" s="8">
        <f t="shared" si="467"/>
        <v>41970.431516203702</v>
      </c>
      <c r="U3692" s="7">
        <f t="shared" si="471"/>
        <v>30.041666666671517</v>
      </c>
    </row>
    <row r="3693" spans="1:21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466"/>
        <v>127.96</v>
      </c>
      <c r="P3693" s="7">
        <f t="shared" si="472"/>
        <v>186.80291970802921</v>
      </c>
      <c r="Q3693" s="9" t="str">
        <f t="shared" si="468"/>
        <v>theater</v>
      </c>
      <c r="R3693" s="10" t="str">
        <f t="shared" si="469"/>
        <v>plays</v>
      </c>
      <c r="S3693" s="8">
        <f t="shared" si="470"/>
        <v>42020.492233796293</v>
      </c>
      <c r="T3693" s="8">
        <f t="shared" si="467"/>
        <v>42064.999305555553</v>
      </c>
      <c r="U3693" s="7">
        <f t="shared" si="471"/>
        <v>44.507071759260725</v>
      </c>
    </row>
    <row r="3694" spans="1:21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466"/>
        <v>126</v>
      </c>
      <c r="P3694" s="7">
        <f t="shared" si="472"/>
        <v>74.117647058823536</v>
      </c>
      <c r="Q3694" s="9" t="str">
        <f t="shared" si="468"/>
        <v>theater</v>
      </c>
      <c r="R3694" s="10" t="str">
        <f t="shared" si="469"/>
        <v>plays</v>
      </c>
      <c r="S3694" s="8">
        <f t="shared" si="470"/>
        <v>41891.756701388884</v>
      </c>
      <c r="T3694" s="8">
        <f t="shared" si="467"/>
        <v>41900.791666666664</v>
      </c>
      <c r="U3694" s="7">
        <f t="shared" si="471"/>
        <v>9.0349652777804295</v>
      </c>
    </row>
    <row r="3695" spans="1:21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466"/>
        <v>129.12912912912913</v>
      </c>
      <c r="P3695" s="7">
        <f t="shared" si="472"/>
        <v>30.714285714285715</v>
      </c>
      <c r="Q3695" s="9" t="str">
        <f t="shared" si="468"/>
        <v>theater</v>
      </c>
      <c r="R3695" s="10" t="str">
        <f t="shared" si="469"/>
        <v>plays</v>
      </c>
      <c r="S3695" s="8">
        <f t="shared" si="470"/>
        <v>42308.98297453703</v>
      </c>
      <c r="T3695" s="8">
        <f t="shared" si="467"/>
        <v>42338.729166666664</v>
      </c>
      <c r="U3695" s="7">
        <f t="shared" si="471"/>
        <v>29.746192129634437</v>
      </c>
    </row>
    <row r="3696" spans="1:21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466"/>
        <v>107.42857142857143</v>
      </c>
      <c r="P3696" s="7">
        <f t="shared" si="472"/>
        <v>62.666666666666664</v>
      </c>
      <c r="Q3696" s="9" t="str">
        <f t="shared" si="468"/>
        <v>theater</v>
      </c>
      <c r="R3696" s="10" t="str">
        <f t="shared" si="469"/>
        <v>plays</v>
      </c>
      <c r="S3696" s="8">
        <f t="shared" si="470"/>
        <v>42489.925543981481</v>
      </c>
      <c r="T3696" s="8">
        <f t="shared" si="467"/>
        <v>42526.874999999993</v>
      </c>
      <c r="U3696" s="7">
        <f t="shared" si="471"/>
        <v>36.949456018512137</v>
      </c>
    </row>
    <row r="3697" spans="1:21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466"/>
        <v>100.125</v>
      </c>
      <c r="P3697" s="7">
        <f t="shared" si="472"/>
        <v>121.36363636363636</v>
      </c>
      <c r="Q3697" s="9" t="str">
        <f t="shared" si="468"/>
        <v>theater</v>
      </c>
      <c r="R3697" s="10" t="str">
        <f t="shared" si="469"/>
        <v>plays</v>
      </c>
      <c r="S3697" s="8">
        <f t="shared" si="470"/>
        <v>41995.662152777775</v>
      </c>
      <c r="T3697" s="8">
        <f t="shared" si="467"/>
        <v>42015.662152777775</v>
      </c>
      <c r="U3697" s="7">
        <f t="shared" si="471"/>
        <v>20</v>
      </c>
    </row>
    <row r="3698" spans="1:21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466"/>
        <v>155</v>
      </c>
      <c r="P3698" s="7">
        <f t="shared" si="472"/>
        <v>39.743589743589745</v>
      </c>
      <c r="Q3698" s="9" t="str">
        <f t="shared" si="468"/>
        <v>theater</v>
      </c>
      <c r="R3698" s="10" t="str">
        <f t="shared" si="469"/>
        <v>plays</v>
      </c>
      <c r="S3698" s="8">
        <f t="shared" si="470"/>
        <v>41988.408749999995</v>
      </c>
      <c r="T3698" s="8">
        <f t="shared" si="467"/>
        <v>42048.408749999995</v>
      </c>
      <c r="U3698" s="7">
        <f t="shared" si="471"/>
        <v>60</v>
      </c>
    </row>
    <row r="3699" spans="1:21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466"/>
        <v>108</v>
      </c>
      <c r="P3699" s="7">
        <f t="shared" si="472"/>
        <v>72</v>
      </c>
      <c r="Q3699" s="9" t="str">
        <f t="shared" si="468"/>
        <v>theater</v>
      </c>
      <c r="R3699" s="10" t="str">
        <f t="shared" si="469"/>
        <v>plays</v>
      </c>
      <c r="S3699" s="8">
        <f t="shared" si="470"/>
        <v>42479.2575</v>
      </c>
      <c r="T3699" s="8">
        <f t="shared" si="467"/>
        <v>42500.2575</v>
      </c>
      <c r="U3699" s="7">
        <f t="shared" si="471"/>
        <v>21</v>
      </c>
    </row>
    <row r="3700" spans="1:21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466"/>
        <v>110.52</v>
      </c>
      <c r="P3700" s="7">
        <f t="shared" si="472"/>
        <v>40.632352941176471</v>
      </c>
      <c r="Q3700" s="9" t="str">
        <f t="shared" si="468"/>
        <v>theater</v>
      </c>
      <c r="R3700" s="10" t="str">
        <f t="shared" si="469"/>
        <v>plays</v>
      </c>
      <c r="S3700" s="8">
        <f t="shared" si="470"/>
        <v>42401.598229166666</v>
      </c>
      <c r="T3700" s="8">
        <f t="shared" si="467"/>
        <v>42431.598229166666</v>
      </c>
      <c r="U3700" s="7">
        <f t="shared" si="471"/>
        <v>30</v>
      </c>
    </row>
    <row r="3701" spans="1:21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466"/>
        <v>100.8</v>
      </c>
      <c r="P3701" s="7">
        <f t="shared" si="472"/>
        <v>63</v>
      </c>
      <c r="Q3701" s="9" t="str">
        <f t="shared" si="468"/>
        <v>theater</v>
      </c>
      <c r="R3701" s="10" t="str">
        <f t="shared" si="469"/>
        <v>plays</v>
      </c>
      <c r="S3701" s="8">
        <f t="shared" si="470"/>
        <v>41897.393703703703</v>
      </c>
      <c r="T3701" s="8">
        <f t="shared" si="467"/>
        <v>41927.393703703703</v>
      </c>
      <c r="U3701" s="7">
        <f t="shared" si="471"/>
        <v>30</v>
      </c>
    </row>
    <row r="3702" spans="1:21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466"/>
        <v>121.2</v>
      </c>
      <c r="P3702" s="7">
        <f t="shared" si="472"/>
        <v>33.666666666666664</v>
      </c>
      <c r="Q3702" s="9" t="str">
        <f t="shared" si="468"/>
        <v>theater</v>
      </c>
      <c r="R3702" s="10" t="str">
        <f t="shared" si="469"/>
        <v>plays</v>
      </c>
      <c r="S3702" s="8">
        <f t="shared" si="470"/>
        <v>41882.37731481481</v>
      </c>
      <c r="T3702" s="8">
        <f t="shared" si="467"/>
        <v>41912.458333333328</v>
      </c>
      <c r="U3702" s="7">
        <f t="shared" si="471"/>
        <v>30.081018518518249</v>
      </c>
    </row>
    <row r="3703" spans="1:21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466"/>
        <v>100.33333333333333</v>
      </c>
      <c r="P3703" s="7">
        <f t="shared" si="472"/>
        <v>38.589743589743591</v>
      </c>
      <c r="Q3703" s="9" t="str">
        <f t="shared" si="468"/>
        <v>theater</v>
      </c>
      <c r="R3703" s="10" t="str">
        <f t="shared" si="469"/>
        <v>plays</v>
      </c>
      <c r="S3703" s="8">
        <f t="shared" si="470"/>
        <v>42129.333252314813</v>
      </c>
      <c r="T3703" s="8">
        <f t="shared" si="467"/>
        <v>42159.333252314813</v>
      </c>
      <c r="U3703" s="7">
        <f t="shared" si="471"/>
        <v>30</v>
      </c>
    </row>
    <row r="3704" spans="1:21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466"/>
        <v>109.16666666666667</v>
      </c>
      <c r="P3704" s="7">
        <f t="shared" si="472"/>
        <v>155.95238095238096</v>
      </c>
      <c r="Q3704" s="9" t="str">
        <f t="shared" si="468"/>
        <v>theater</v>
      </c>
      <c r="R3704" s="10" t="str">
        <f t="shared" si="469"/>
        <v>plays</v>
      </c>
      <c r="S3704" s="8">
        <f t="shared" si="470"/>
        <v>42524.329675925925</v>
      </c>
      <c r="T3704" s="8">
        <f t="shared" si="467"/>
        <v>42561.749305555553</v>
      </c>
      <c r="U3704" s="7">
        <f t="shared" si="471"/>
        <v>37.419629629628616</v>
      </c>
    </row>
    <row r="3705" spans="1:21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466"/>
        <v>123.42857142857143</v>
      </c>
      <c r="P3705" s="7">
        <f t="shared" si="472"/>
        <v>43.2</v>
      </c>
      <c r="Q3705" s="9" t="str">
        <f t="shared" si="468"/>
        <v>theater</v>
      </c>
      <c r="R3705" s="10" t="str">
        <f t="shared" si="469"/>
        <v>plays</v>
      </c>
      <c r="S3705" s="8">
        <f t="shared" si="470"/>
        <v>42556.296157407407</v>
      </c>
      <c r="T3705" s="8">
        <f t="shared" si="467"/>
        <v>42595.082638888889</v>
      </c>
      <c r="U3705" s="7">
        <f t="shared" si="471"/>
        <v>38.786481481482042</v>
      </c>
    </row>
    <row r="3706" spans="1:21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466"/>
        <v>136.33666666666667</v>
      </c>
      <c r="P3706" s="7">
        <f t="shared" si="472"/>
        <v>15.148518518518518</v>
      </c>
      <c r="Q3706" s="9" t="str">
        <f t="shared" si="468"/>
        <v>theater</v>
      </c>
      <c r="R3706" s="10" t="str">
        <f t="shared" si="469"/>
        <v>plays</v>
      </c>
      <c r="S3706" s="8">
        <f t="shared" si="470"/>
        <v>42461.481412037036</v>
      </c>
      <c r="T3706" s="8">
        <f t="shared" si="467"/>
        <v>42521.481412037036</v>
      </c>
      <c r="U3706" s="7">
        <f t="shared" si="471"/>
        <v>60</v>
      </c>
    </row>
    <row r="3707" spans="1:21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466"/>
        <v>103.46657233816767</v>
      </c>
      <c r="P3707" s="7">
        <f t="shared" si="472"/>
        <v>83.571428571428569</v>
      </c>
      <c r="Q3707" s="9" t="str">
        <f t="shared" si="468"/>
        <v>theater</v>
      </c>
      <c r="R3707" s="10" t="str">
        <f t="shared" si="469"/>
        <v>plays</v>
      </c>
      <c r="S3707" s="8">
        <f t="shared" si="470"/>
        <v>41792.334652777776</v>
      </c>
      <c r="T3707" s="8">
        <f t="shared" si="467"/>
        <v>41813.541666666664</v>
      </c>
      <c r="U3707" s="7">
        <f t="shared" si="471"/>
        <v>21.207013888888469</v>
      </c>
    </row>
    <row r="3708" spans="1:21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466"/>
        <v>121.33333333333333</v>
      </c>
      <c r="P3708" s="7">
        <f t="shared" si="472"/>
        <v>140</v>
      </c>
      <c r="Q3708" s="9" t="str">
        <f t="shared" si="468"/>
        <v>theater</v>
      </c>
      <c r="R3708" s="10" t="str">
        <f t="shared" si="469"/>
        <v>plays</v>
      </c>
      <c r="S3708" s="8">
        <f t="shared" si="470"/>
        <v>41879.705428240741</v>
      </c>
      <c r="T3708" s="8">
        <f t="shared" si="467"/>
        <v>41894.705428240741</v>
      </c>
      <c r="U3708" s="7">
        <f t="shared" si="471"/>
        <v>15</v>
      </c>
    </row>
    <row r="3709" spans="1:21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466"/>
        <v>186</v>
      </c>
      <c r="P3709" s="7">
        <f t="shared" si="472"/>
        <v>80.869565217391298</v>
      </c>
      <c r="Q3709" s="9" t="str">
        <f t="shared" si="468"/>
        <v>theater</v>
      </c>
      <c r="R3709" s="10" t="str">
        <f t="shared" si="469"/>
        <v>plays</v>
      </c>
      <c r="S3709" s="8">
        <f t="shared" si="470"/>
        <v>42551.840023148143</v>
      </c>
      <c r="T3709" s="8">
        <f t="shared" si="467"/>
        <v>42573.018055555549</v>
      </c>
      <c r="U3709" s="7">
        <f t="shared" si="471"/>
        <v>21.178032407406135</v>
      </c>
    </row>
    <row r="3710" spans="1:21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466"/>
        <v>300</v>
      </c>
      <c r="P3710" s="7">
        <f t="shared" ref="P3710:P3734" si="473">E3710/L3710</f>
        <v>53.846153846153847</v>
      </c>
      <c r="Q3710" s="9" t="str">
        <f t="shared" si="468"/>
        <v>theater</v>
      </c>
      <c r="R3710" s="10" t="str">
        <f t="shared" si="469"/>
        <v>plays</v>
      </c>
      <c r="S3710" s="8">
        <f t="shared" si="470"/>
        <v>41809.933865740742</v>
      </c>
      <c r="T3710" s="8">
        <f t="shared" si="467"/>
        <v>41823.933865740742</v>
      </c>
      <c r="U3710" s="7">
        <f t="shared" si="471"/>
        <v>14</v>
      </c>
    </row>
    <row r="3711" spans="1:21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466"/>
        <v>108.25</v>
      </c>
      <c r="P3711" s="7">
        <f t="shared" si="473"/>
        <v>30.928571428571427</v>
      </c>
      <c r="Q3711" s="9" t="str">
        <f t="shared" si="468"/>
        <v>theater</v>
      </c>
      <c r="R3711" s="10" t="str">
        <f t="shared" si="469"/>
        <v>plays</v>
      </c>
      <c r="S3711" s="8">
        <f t="shared" si="470"/>
        <v>41785.499374999999</v>
      </c>
      <c r="T3711" s="8">
        <f t="shared" si="467"/>
        <v>41815.499374999999</v>
      </c>
      <c r="U3711" s="7">
        <f t="shared" si="471"/>
        <v>30</v>
      </c>
    </row>
    <row r="3712" spans="1:21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466"/>
        <v>141.15384615384616</v>
      </c>
      <c r="P3712" s="7">
        <f t="shared" si="473"/>
        <v>67.962962962962962</v>
      </c>
      <c r="Q3712" s="9" t="str">
        <f t="shared" si="468"/>
        <v>theater</v>
      </c>
      <c r="R3712" s="10" t="str">
        <f t="shared" si="469"/>
        <v>plays</v>
      </c>
      <c r="S3712" s="8">
        <f t="shared" si="470"/>
        <v>42072.367916666662</v>
      </c>
      <c r="T3712" s="8">
        <f t="shared" si="467"/>
        <v>42097.367916666662</v>
      </c>
      <c r="U3712" s="7">
        <f t="shared" si="471"/>
        <v>25</v>
      </c>
    </row>
    <row r="3713" spans="1:21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466"/>
        <v>114</v>
      </c>
      <c r="P3713" s="7">
        <f t="shared" si="473"/>
        <v>27.142857142857142</v>
      </c>
      <c r="Q3713" s="9" t="str">
        <f t="shared" si="468"/>
        <v>theater</v>
      </c>
      <c r="R3713" s="10" t="str">
        <f t="shared" si="469"/>
        <v>plays</v>
      </c>
      <c r="S3713" s="8">
        <f t="shared" si="470"/>
        <v>41779.5158912037</v>
      </c>
      <c r="T3713" s="8">
        <f t="shared" si="467"/>
        <v>41805.458333333328</v>
      </c>
      <c r="U3713" s="7">
        <f t="shared" si="471"/>
        <v>25.942442129628034</v>
      </c>
    </row>
    <row r="3714" spans="1:21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474">E3714*100/D3714</f>
        <v>153.73333333333332</v>
      </c>
      <c r="P3714" s="7">
        <f t="shared" si="473"/>
        <v>110.86538461538461</v>
      </c>
      <c r="Q3714" s="9" t="str">
        <f t="shared" si="468"/>
        <v>theater</v>
      </c>
      <c r="R3714" s="10" t="str">
        <f t="shared" si="469"/>
        <v>plays</v>
      </c>
      <c r="S3714" s="8">
        <f t="shared" si="470"/>
        <v>42133.963738425919</v>
      </c>
      <c r="T3714" s="8">
        <f t="shared" ref="T3714:T3777" si="475">(I3714/86400)+25569+(-5/24)</f>
        <v>42155.082638888889</v>
      </c>
      <c r="U3714" s="7">
        <f t="shared" si="471"/>
        <v>21.118900462970487</v>
      </c>
    </row>
    <row r="3715" spans="1:21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474"/>
        <v>101.5</v>
      </c>
      <c r="P3715" s="7">
        <f t="shared" si="473"/>
        <v>106.84210526315789</v>
      </c>
      <c r="Q3715" s="9" t="str">
        <f t="shared" ref="Q3715:Q3778" si="476">LEFT(N3715, SEARCH("/",N3715,1)-1)</f>
        <v>theater</v>
      </c>
      <c r="R3715" s="10" t="str">
        <f t="shared" ref="R3715:R3778" si="477">RIGHT(N3715,LEN(N3715)-FIND("/",N3715))</f>
        <v>plays</v>
      </c>
      <c r="S3715" s="8">
        <f t="shared" ref="S3715:S3778" si="478">(J3715/86400)+25569+(-5/24)</f>
        <v>42505.529699074068</v>
      </c>
      <c r="T3715" s="8">
        <f t="shared" si="475"/>
        <v>42525.529699074068</v>
      </c>
      <c r="U3715" s="7">
        <f t="shared" ref="U3715:U3778" si="479">T3715-S3715</f>
        <v>20</v>
      </c>
    </row>
    <row r="3716" spans="1:21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474"/>
        <v>102.35</v>
      </c>
      <c r="P3716" s="7">
        <f t="shared" si="473"/>
        <v>105.51546391752578</v>
      </c>
      <c r="Q3716" s="9" t="str">
        <f t="shared" si="476"/>
        <v>theater</v>
      </c>
      <c r="R3716" s="10" t="str">
        <f t="shared" si="477"/>
        <v>plays</v>
      </c>
      <c r="S3716" s="8">
        <f t="shared" si="478"/>
        <v>42118.347997685181</v>
      </c>
      <c r="T3716" s="8">
        <f t="shared" si="475"/>
        <v>42149.957638888889</v>
      </c>
      <c r="U3716" s="7">
        <f t="shared" si="479"/>
        <v>31.609641203707724</v>
      </c>
    </row>
    <row r="3717" spans="1:21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474"/>
        <v>102.57142857142857</v>
      </c>
      <c r="P3717" s="7">
        <f t="shared" si="473"/>
        <v>132.96296296296296</v>
      </c>
      <c r="Q3717" s="9" t="str">
        <f t="shared" si="476"/>
        <v>theater</v>
      </c>
      <c r="R3717" s="10" t="str">
        <f t="shared" si="477"/>
        <v>plays</v>
      </c>
      <c r="S3717" s="8">
        <f t="shared" si="478"/>
        <v>42036.787256944437</v>
      </c>
      <c r="T3717" s="8">
        <f t="shared" si="475"/>
        <v>42094.327777777777</v>
      </c>
      <c r="U3717" s="7">
        <f t="shared" si="479"/>
        <v>57.540520833339542</v>
      </c>
    </row>
    <row r="3718" spans="1:21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474"/>
        <v>155.75</v>
      </c>
      <c r="P3718" s="7">
        <f t="shared" si="473"/>
        <v>51.916666666666664</v>
      </c>
      <c r="Q3718" s="9" t="str">
        <f t="shared" si="476"/>
        <v>theater</v>
      </c>
      <c r="R3718" s="10" t="str">
        <f t="shared" si="477"/>
        <v>plays</v>
      </c>
      <c r="S3718" s="8">
        <f t="shared" si="478"/>
        <v>42360.679502314808</v>
      </c>
      <c r="T3718" s="8">
        <f t="shared" si="475"/>
        <v>42390.679502314808</v>
      </c>
      <c r="U3718" s="7">
        <f t="shared" si="479"/>
        <v>30</v>
      </c>
    </row>
    <row r="3719" spans="1:21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474"/>
        <v>100.75</v>
      </c>
      <c r="P3719" s="7">
        <f t="shared" si="473"/>
        <v>310</v>
      </c>
      <c r="Q3719" s="9" t="str">
        <f t="shared" si="476"/>
        <v>theater</v>
      </c>
      <c r="R3719" s="10" t="str">
        <f t="shared" si="477"/>
        <v>plays</v>
      </c>
      <c r="S3719" s="8">
        <f t="shared" si="478"/>
        <v>42102.657974537033</v>
      </c>
      <c r="T3719" s="8">
        <f t="shared" si="475"/>
        <v>42133.657974537033</v>
      </c>
      <c r="U3719" s="7">
        <f t="shared" si="479"/>
        <v>31</v>
      </c>
    </row>
    <row r="3720" spans="1:21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474"/>
        <v>239.4</v>
      </c>
      <c r="P3720" s="7">
        <f t="shared" si="473"/>
        <v>26.021739130434781</v>
      </c>
      <c r="Q3720" s="9" t="str">
        <f t="shared" si="476"/>
        <v>theater</v>
      </c>
      <c r="R3720" s="10" t="str">
        <f t="shared" si="477"/>
        <v>plays</v>
      </c>
      <c r="S3720" s="8">
        <f t="shared" si="478"/>
        <v>42032.507812499993</v>
      </c>
      <c r="T3720" s="8">
        <f t="shared" si="475"/>
        <v>42062.507812499993</v>
      </c>
      <c r="U3720" s="7">
        <f t="shared" si="479"/>
        <v>30</v>
      </c>
    </row>
    <row r="3721" spans="1:21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474"/>
        <v>210</v>
      </c>
      <c r="P3721" s="7">
        <f t="shared" si="473"/>
        <v>105</v>
      </c>
      <c r="Q3721" s="9" t="str">
        <f t="shared" si="476"/>
        <v>theater</v>
      </c>
      <c r="R3721" s="10" t="str">
        <f t="shared" si="477"/>
        <v>plays</v>
      </c>
      <c r="S3721" s="8">
        <f t="shared" si="478"/>
        <v>42147.521597222221</v>
      </c>
      <c r="T3721" s="8">
        <f t="shared" si="475"/>
        <v>42177.521597222221</v>
      </c>
      <c r="U3721" s="7">
        <f t="shared" si="479"/>
        <v>30</v>
      </c>
    </row>
    <row r="3722" spans="1:21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474"/>
        <v>104.51515151515152</v>
      </c>
      <c r="P3722" s="7">
        <f t="shared" si="473"/>
        <v>86.224999999999994</v>
      </c>
      <c r="Q3722" s="9" t="str">
        <f t="shared" si="476"/>
        <v>theater</v>
      </c>
      <c r="R3722" s="10" t="str">
        <f t="shared" si="477"/>
        <v>plays</v>
      </c>
      <c r="S3722" s="8">
        <f t="shared" si="478"/>
        <v>42165.784791666665</v>
      </c>
      <c r="T3722" s="8">
        <f t="shared" si="475"/>
        <v>42187.784791666665</v>
      </c>
      <c r="U3722" s="7">
        <f t="shared" si="479"/>
        <v>22</v>
      </c>
    </row>
    <row r="3723" spans="1:21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474"/>
        <v>100.8</v>
      </c>
      <c r="P3723" s="7">
        <f t="shared" si="473"/>
        <v>114.54545454545455</v>
      </c>
      <c r="Q3723" s="9" t="str">
        <f t="shared" si="476"/>
        <v>theater</v>
      </c>
      <c r="R3723" s="10" t="str">
        <f t="shared" si="477"/>
        <v>plays</v>
      </c>
      <c r="S3723" s="8">
        <f t="shared" si="478"/>
        <v>41927.727824074071</v>
      </c>
      <c r="T3723" s="8">
        <f t="shared" si="475"/>
        <v>41948.769490740735</v>
      </c>
      <c r="U3723" s="7">
        <f t="shared" si="479"/>
        <v>21.041666666664241</v>
      </c>
    </row>
    <row r="3724" spans="1:21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474"/>
        <v>111.2</v>
      </c>
      <c r="P3724" s="7">
        <f t="shared" si="473"/>
        <v>47.657142857142858</v>
      </c>
      <c r="Q3724" s="9" t="str">
        <f t="shared" si="476"/>
        <v>theater</v>
      </c>
      <c r="R3724" s="10" t="str">
        <f t="shared" si="477"/>
        <v>plays</v>
      </c>
      <c r="S3724" s="8">
        <f t="shared" si="478"/>
        <v>42381.463506944441</v>
      </c>
      <c r="T3724" s="8">
        <f t="shared" si="475"/>
        <v>42411.749305555553</v>
      </c>
      <c r="U3724" s="7">
        <f t="shared" si="479"/>
        <v>30.285798611112114</v>
      </c>
    </row>
    <row r="3725" spans="1:21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474"/>
        <v>102.04444444444445</v>
      </c>
      <c r="P3725" s="7">
        <f t="shared" si="473"/>
        <v>72.888888888888886</v>
      </c>
      <c r="Q3725" s="9" t="str">
        <f t="shared" si="476"/>
        <v>theater</v>
      </c>
      <c r="R3725" s="10" t="str">
        <f t="shared" si="477"/>
        <v>plays</v>
      </c>
      <c r="S3725" s="8">
        <f t="shared" si="478"/>
        <v>41943.544699074067</v>
      </c>
      <c r="T3725" s="8">
        <f t="shared" si="475"/>
        <v>41973.586365740739</v>
      </c>
      <c r="U3725" s="7">
        <f t="shared" si="479"/>
        <v>30.041666666671517</v>
      </c>
    </row>
    <row r="3726" spans="1:21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474"/>
        <v>102.54767441860466</v>
      </c>
      <c r="P3726" s="7">
        <f t="shared" si="473"/>
        <v>49.545505617977533</v>
      </c>
      <c r="Q3726" s="9" t="str">
        <f t="shared" si="476"/>
        <v>theater</v>
      </c>
      <c r="R3726" s="10" t="str">
        <f t="shared" si="477"/>
        <v>plays</v>
      </c>
      <c r="S3726" s="8">
        <f t="shared" si="478"/>
        <v>42465.283101851848</v>
      </c>
      <c r="T3726" s="8">
        <f t="shared" si="475"/>
        <v>42494.749999999993</v>
      </c>
      <c r="U3726" s="7">
        <f t="shared" si="479"/>
        <v>29.466898148144537</v>
      </c>
    </row>
    <row r="3727" spans="1:21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474"/>
        <v>127</v>
      </c>
      <c r="P3727" s="7">
        <f t="shared" si="473"/>
        <v>25.4</v>
      </c>
      <c r="Q3727" s="9" t="str">
        <f t="shared" si="476"/>
        <v>theater</v>
      </c>
      <c r="R3727" s="10" t="str">
        <f t="shared" si="477"/>
        <v>plays</v>
      </c>
      <c r="S3727" s="8">
        <f t="shared" si="478"/>
        <v>42401.736886574072</v>
      </c>
      <c r="T3727" s="8">
        <f t="shared" si="475"/>
        <v>42418.687499999993</v>
      </c>
      <c r="U3727" s="7">
        <f t="shared" si="479"/>
        <v>16.950613425920892</v>
      </c>
    </row>
    <row r="3728" spans="1:21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474"/>
        <v>338.70588235294116</v>
      </c>
      <c r="P3728" s="7">
        <f t="shared" si="473"/>
        <v>62.586956521739133</v>
      </c>
      <c r="Q3728" s="9" t="str">
        <f t="shared" si="476"/>
        <v>theater</v>
      </c>
      <c r="R3728" s="10" t="str">
        <f t="shared" si="477"/>
        <v>plays</v>
      </c>
      <c r="S3728" s="8">
        <f t="shared" si="478"/>
        <v>42461.932534722218</v>
      </c>
      <c r="T3728" s="8">
        <f t="shared" si="475"/>
        <v>42489.666666666664</v>
      </c>
      <c r="U3728" s="7">
        <f t="shared" si="479"/>
        <v>27.734131944445835</v>
      </c>
    </row>
    <row r="3729" spans="1:21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474"/>
        <v>100.75</v>
      </c>
      <c r="P3729" s="7">
        <f t="shared" si="473"/>
        <v>61.060606060606062</v>
      </c>
      <c r="Q3729" s="9" t="str">
        <f t="shared" si="476"/>
        <v>theater</v>
      </c>
      <c r="R3729" s="10" t="str">
        <f t="shared" si="477"/>
        <v>plays</v>
      </c>
      <c r="S3729" s="8">
        <f t="shared" si="478"/>
        <v>42632.139976851853</v>
      </c>
      <c r="T3729" s="8">
        <f t="shared" si="475"/>
        <v>42662.996527777774</v>
      </c>
      <c r="U3729" s="7">
        <f t="shared" si="479"/>
        <v>30.856550925920601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474"/>
        <v>9.31</v>
      </c>
      <c r="P3730" s="7">
        <f t="shared" si="473"/>
        <v>60.064516129032256</v>
      </c>
      <c r="Q3730" s="9" t="str">
        <f t="shared" si="476"/>
        <v>theater</v>
      </c>
      <c r="R3730" s="10" t="str">
        <f t="shared" si="477"/>
        <v>plays</v>
      </c>
      <c r="S3730" s="8">
        <f t="shared" si="478"/>
        <v>42204.962685185186</v>
      </c>
      <c r="T3730" s="8">
        <f t="shared" si="475"/>
        <v>42234.962685185186</v>
      </c>
      <c r="U3730" s="7">
        <f t="shared" si="479"/>
        <v>30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474"/>
        <v>7.24</v>
      </c>
      <c r="P3731" s="7">
        <f t="shared" si="473"/>
        <v>72.400000000000006</v>
      </c>
      <c r="Q3731" s="9" t="str">
        <f t="shared" si="476"/>
        <v>theater</v>
      </c>
      <c r="R3731" s="10" t="str">
        <f t="shared" si="477"/>
        <v>plays</v>
      </c>
      <c r="S3731" s="8">
        <f t="shared" si="478"/>
        <v>42040.996666666666</v>
      </c>
      <c r="T3731" s="8">
        <f t="shared" si="475"/>
        <v>42085.954999999994</v>
      </c>
      <c r="U3731" s="7">
        <f t="shared" si="479"/>
        <v>44.958333333328483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474"/>
        <v>10</v>
      </c>
      <c r="P3732" s="7">
        <f t="shared" si="473"/>
        <v>100</v>
      </c>
      <c r="Q3732" s="9" t="str">
        <f t="shared" si="476"/>
        <v>theater</v>
      </c>
      <c r="R3732" s="10" t="str">
        <f t="shared" si="477"/>
        <v>plays</v>
      </c>
      <c r="S3732" s="8">
        <f t="shared" si="478"/>
        <v>42203.46943287037</v>
      </c>
      <c r="T3732" s="8">
        <f t="shared" si="475"/>
        <v>42233.46943287037</v>
      </c>
      <c r="U3732" s="7">
        <f t="shared" si="479"/>
        <v>30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474"/>
        <v>11.272727272727273</v>
      </c>
      <c r="P3733" s="7">
        <f t="shared" si="473"/>
        <v>51.666666666666664</v>
      </c>
      <c r="Q3733" s="9" t="str">
        <f t="shared" si="476"/>
        <v>theater</v>
      </c>
      <c r="R3733" s="10" t="str">
        <f t="shared" si="477"/>
        <v>plays</v>
      </c>
      <c r="S3733" s="8">
        <f t="shared" si="478"/>
        <v>41983.544513888883</v>
      </c>
      <c r="T3733" s="8">
        <f t="shared" si="475"/>
        <v>42013.932638888888</v>
      </c>
      <c r="U3733" s="7">
        <f t="shared" si="479"/>
        <v>30.388125000004948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474"/>
        <v>15.411764705882353</v>
      </c>
      <c r="P3734" s="7">
        <f t="shared" si="473"/>
        <v>32.75</v>
      </c>
      <c r="Q3734" s="9" t="str">
        <f t="shared" si="476"/>
        <v>theater</v>
      </c>
      <c r="R3734" s="10" t="str">
        <f t="shared" si="477"/>
        <v>plays</v>
      </c>
      <c r="S3734" s="8">
        <f t="shared" si="478"/>
        <v>41968.469131944446</v>
      </c>
      <c r="T3734" s="8">
        <f t="shared" si="475"/>
        <v>42028.291666666664</v>
      </c>
      <c r="U3734" s="7">
        <f t="shared" si="479"/>
        <v>59.822534722217824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474"/>
        <v>0</v>
      </c>
      <c r="P3735" s="7">
        <f>IF(L3735&gt;0, E3735/L3735,0)</f>
        <v>0</v>
      </c>
      <c r="Q3735" s="9" t="str">
        <f t="shared" si="476"/>
        <v>theater</v>
      </c>
      <c r="R3735" s="10" t="str">
        <f t="shared" si="477"/>
        <v>plays</v>
      </c>
      <c r="S3735" s="8">
        <f t="shared" si="478"/>
        <v>42102.816064814811</v>
      </c>
      <c r="T3735" s="8">
        <f t="shared" si="475"/>
        <v>42112.729166666664</v>
      </c>
      <c r="U3735" s="7">
        <f t="shared" si="479"/>
        <v>9.9131018518528435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474"/>
        <v>28.466666666666665</v>
      </c>
      <c r="P3736" s="7">
        <f t="shared" ref="P3736:P3742" si="480">E3736/L3736</f>
        <v>61</v>
      </c>
      <c r="Q3736" s="9" t="str">
        <f t="shared" si="476"/>
        <v>theater</v>
      </c>
      <c r="R3736" s="10" t="str">
        <f t="shared" si="477"/>
        <v>plays</v>
      </c>
      <c r="S3736" s="8">
        <f t="shared" si="478"/>
        <v>42089.693240740737</v>
      </c>
      <c r="T3736" s="8">
        <f t="shared" si="475"/>
        <v>42149.693240740737</v>
      </c>
      <c r="U3736" s="7">
        <f t="shared" si="479"/>
        <v>60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474"/>
        <v>13.333333333333334</v>
      </c>
      <c r="P3737" s="7">
        <f t="shared" si="480"/>
        <v>10</v>
      </c>
      <c r="Q3737" s="9" t="str">
        <f t="shared" si="476"/>
        <v>theater</v>
      </c>
      <c r="R3737" s="10" t="str">
        <f t="shared" si="477"/>
        <v>plays</v>
      </c>
      <c r="S3737" s="8">
        <f t="shared" si="478"/>
        <v>42122.484826388885</v>
      </c>
      <c r="T3737" s="8">
        <f t="shared" si="475"/>
        <v>42152.484826388885</v>
      </c>
      <c r="U3737" s="7">
        <f t="shared" si="479"/>
        <v>30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474"/>
        <v>0.66666666666666663</v>
      </c>
      <c r="P3738" s="7">
        <f t="shared" si="480"/>
        <v>10</v>
      </c>
      <c r="Q3738" s="9" t="str">
        <f t="shared" si="476"/>
        <v>theater</v>
      </c>
      <c r="R3738" s="10" t="str">
        <f t="shared" si="477"/>
        <v>plays</v>
      </c>
      <c r="S3738" s="8">
        <f t="shared" si="478"/>
        <v>42048.503391203696</v>
      </c>
      <c r="T3738" s="8">
        <f t="shared" si="475"/>
        <v>42086.541666666664</v>
      </c>
      <c r="U3738" s="7">
        <f t="shared" si="479"/>
        <v>38.038275462968159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474"/>
        <v>21.428571428571427</v>
      </c>
      <c r="P3739" s="7">
        <f t="shared" si="480"/>
        <v>37.5</v>
      </c>
      <c r="Q3739" s="9" t="str">
        <f t="shared" si="476"/>
        <v>theater</v>
      </c>
      <c r="R3739" s="10" t="str">
        <f t="shared" si="477"/>
        <v>plays</v>
      </c>
      <c r="S3739" s="8">
        <f t="shared" si="478"/>
        <v>42297.482673611106</v>
      </c>
      <c r="T3739" s="8">
        <f t="shared" si="475"/>
        <v>42320.082638888889</v>
      </c>
      <c r="U3739" s="7">
        <f t="shared" si="479"/>
        <v>22.599965277782758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474"/>
        <v>18</v>
      </c>
      <c r="P3740" s="7">
        <f t="shared" si="480"/>
        <v>45</v>
      </c>
      <c r="Q3740" s="9" t="str">
        <f t="shared" si="476"/>
        <v>theater</v>
      </c>
      <c r="R3740" s="10" t="str">
        <f t="shared" si="477"/>
        <v>plays</v>
      </c>
      <c r="S3740" s="8">
        <f t="shared" si="478"/>
        <v>41813.730381944442</v>
      </c>
      <c r="T3740" s="8">
        <f t="shared" si="475"/>
        <v>41835.708333333328</v>
      </c>
      <c r="U3740" s="7">
        <f t="shared" si="479"/>
        <v>21.97795138888614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474"/>
        <v>20.125</v>
      </c>
      <c r="P3741" s="7">
        <f t="shared" si="480"/>
        <v>100.625</v>
      </c>
      <c r="Q3741" s="9" t="str">
        <f t="shared" si="476"/>
        <v>theater</v>
      </c>
      <c r="R3741" s="10" t="str">
        <f t="shared" si="477"/>
        <v>plays</v>
      </c>
      <c r="S3741" s="8">
        <f t="shared" si="478"/>
        <v>42548.241527777776</v>
      </c>
      <c r="T3741" s="8">
        <f t="shared" si="475"/>
        <v>42568.241527777776</v>
      </c>
      <c r="U3741" s="7">
        <f t="shared" si="479"/>
        <v>20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474"/>
        <v>17.899999999999999</v>
      </c>
      <c r="P3742" s="7">
        <f t="shared" si="480"/>
        <v>25.571428571428573</v>
      </c>
      <c r="Q3742" s="9" t="str">
        <f t="shared" si="476"/>
        <v>theater</v>
      </c>
      <c r="R3742" s="10" t="str">
        <f t="shared" si="477"/>
        <v>plays</v>
      </c>
      <c r="S3742" s="8">
        <f t="shared" si="478"/>
        <v>41832.881423611107</v>
      </c>
      <c r="T3742" s="8">
        <f t="shared" si="475"/>
        <v>41862.870810185181</v>
      </c>
      <c r="U3742" s="7">
        <f t="shared" si="479"/>
        <v>29.98938657407416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474"/>
        <v>0</v>
      </c>
      <c r="P3743" s="7">
        <f>IF(L3743&gt;0, E3743/L3743,0)</f>
        <v>0</v>
      </c>
      <c r="Q3743" s="9" t="str">
        <f t="shared" si="476"/>
        <v>theater</v>
      </c>
      <c r="R3743" s="10" t="str">
        <f t="shared" si="477"/>
        <v>plays</v>
      </c>
      <c r="S3743" s="8">
        <f t="shared" si="478"/>
        <v>42325.712384259255</v>
      </c>
      <c r="T3743" s="8">
        <f t="shared" si="475"/>
        <v>42355.712384259255</v>
      </c>
      <c r="U3743" s="7">
        <f t="shared" si="479"/>
        <v>30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474"/>
        <v>2</v>
      </c>
      <c r="P3744" s="7">
        <f>E3744/L3744</f>
        <v>25</v>
      </c>
      <c r="Q3744" s="9" t="str">
        <f t="shared" si="476"/>
        <v>theater</v>
      </c>
      <c r="R3744" s="10" t="str">
        <f t="shared" si="477"/>
        <v>plays</v>
      </c>
      <c r="S3744" s="8">
        <f t="shared" si="478"/>
        <v>41858.006296296291</v>
      </c>
      <c r="T3744" s="8">
        <f t="shared" si="475"/>
        <v>41888.006296296291</v>
      </c>
      <c r="U3744" s="7">
        <f t="shared" si="479"/>
        <v>30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474"/>
        <v>0</v>
      </c>
      <c r="P3745" s="7">
        <f>IF(L3745&gt;0, E3745/L3745,0)</f>
        <v>0</v>
      </c>
      <c r="Q3745" s="9" t="str">
        <f t="shared" si="476"/>
        <v>theater</v>
      </c>
      <c r="R3745" s="10" t="str">
        <f t="shared" si="477"/>
        <v>plays</v>
      </c>
      <c r="S3745" s="8">
        <f t="shared" si="478"/>
        <v>41793.501898148148</v>
      </c>
      <c r="T3745" s="8">
        <f t="shared" si="475"/>
        <v>41823.501898148148</v>
      </c>
      <c r="U3745" s="7">
        <f t="shared" si="479"/>
        <v>30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474"/>
        <v>0</v>
      </c>
      <c r="P3746" s="7">
        <f>IF(L3746&gt;0, E3746/L3746,0)</f>
        <v>0</v>
      </c>
      <c r="Q3746" s="9" t="str">
        <f t="shared" si="476"/>
        <v>theater</v>
      </c>
      <c r="R3746" s="10" t="str">
        <f t="shared" si="477"/>
        <v>plays</v>
      </c>
      <c r="S3746" s="8">
        <f t="shared" si="478"/>
        <v>41793.605925925927</v>
      </c>
      <c r="T3746" s="8">
        <f t="shared" si="475"/>
        <v>41824.957638888889</v>
      </c>
      <c r="U3746" s="7">
        <f t="shared" si="479"/>
        <v>31.351712962961756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474"/>
        <v>10</v>
      </c>
      <c r="P3747" s="7">
        <f t="shared" ref="P3747:P3791" si="481">E3747/L3747</f>
        <v>10</v>
      </c>
      <c r="Q3747" s="9" t="str">
        <f t="shared" si="476"/>
        <v>theater</v>
      </c>
      <c r="R3747" s="10" t="str">
        <f t="shared" si="477"/>
        <v>plays</v>
      </c>
      <c r="S3747" s="8">
        <f t="shared" si="478"/>
        <v>41831.489606481475</v>
      </c>
      <c r="T3747" s="8">
        <f t="shared" si="475"/>
        <v>41861.489606481475</v>
      </c>
      <c r="U3747" s="7">
        <f t="shared" si="479"/>
        <v>30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474"/>
        <v>2.3764705882352941</v>
      </c>
      <c r="P3748" s="7">
        <f t="shared" si="481"/>
        <v>202</v>
      </c>
      <c r="Q3748" s="9" t="str">
        <f t="shared" si="476"/>
        <v>theater</v>
      </c>
      <c r="R3748" s="10" t="str">
        <f t="shared" si="477"/>
        <v>plays</v>
      </c>
      <c r="S3748" s="8">
        <f t="shared" si="478"/>
        <v>42621.18100694444</v>
      </c>
      <c r="T3748" s="8">
        <f t="shared" si="475"/>
        <v>42651.18100694444</v>
      </c>
      <c r="U3748" s="7">
        <f t="shared" si="479"/>
        <v>30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474"/>
        <v>1</v>
      </c>
      <c r="P3749" s="7">
        <f t="shared" si="481"/>
        <v>25</v>
      </c>
      <c r="Q3749" s="9" t="str">
        <f t="shared" si="476"/>
        <v>theater</v>
      </c>
      <c r="R3749" s="10" t="str">
        <f t="shared" si="477"/>
        <v>plays</v>
      </c>
      <c r="S3749" s="8">
        <f t="shared" si="478"/>
        <v>42164.091388888883</v>
      </c>
      <c r="T3749" s="8">
        <f t="shared" si="475"/>
        <v>42190.749305555553</v>
      </c>
      <c r="U3749" s="7">
        <f t="shared" si="479"/>
        <v>26.657916666670644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474"/>
        <v>103.52</v>
      </c>
      <c r="P3750" s="7">
        <f t="shared" si="481"/>
        <v>99.538461538461533</v>
      </c>
      <c r="Q3750" s="9" t="str">
        <f t="shared" si="476"/>
        <v>theater</v>
      </c>
      <c r="R3750" s="10" t="str">
        <f t="shared" si="477"/>
        <v>musical</v>
      </c>
      <c r="S3750" s="8">
        <f t="shared" si="478"/>
        <v>42395.498101851852</v>
      </c>
      <c r="T3750" s="8">
        <f t="shared" si="475"/>
        <v>42416.040972222218</v>
      </c>
      <c r="U3750" s="7">
        <f t="shared" si="479"/>
        <v>20.542870370365563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474"/>
        <v>105</v>
      </c>
      <c r="P3751" s="7">
        <f t="shared" si="481"/>
        <v>75</v>
      </c>
      <c r="Q3751" s="9" t="str">
        <f t="shared" si="476"/>
        <v>theater</v>
      </c>
      <c r="R3751" s="10" t="str">
        <f t="shared" si="477"/>
        <v>musical</v>
      </c>
      <c r="S3751" s="8">
        <f t="shared" si="478"/>
        <v>42457.918842592589</v>
      </c>
      <c r="T3751" s="8">
        <f t="shared" si="475"/>
        <v>42488.957638888889</v>
      </c>
      <c r="U3751" s="7">
        <f t="shared" si="479"/>
        <v>31.038796296299552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474"/>
        <v>100.45</v>
      </c>
      <c r="P3752" s="7">
        <f t="shared" si="481"/>
        <v>215.25</v>
      </c>
      <c r="Q3752" s="9" t="str">
        <f t="shared" si="476"/>
        <v>theater</v>
      </c>
      <c r="R3752" s="10" t="str">
        <f t="shared" si="477"/>
        <v>musical</v>
      </c>
      <c r="S3752" s="8">
        <f t="shared" si="478"/>
        <v>42016.773240740738</v>
      </c>
      <c r="T3752" s="8">
        <f t="shared" si="475"/>
        <v>42045.124305555553</v>
      </c>
      <c r="U3752" s="7">
        <f t="shared" si="479"/>
        <v>28.35106481481489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474"/>
        <v>132.6</v>
      </c>
      <c r="P3753" s="7">
        <f t="shared" si="481"/>
        <v>120.54545454545455</v>
      </c>
      <c r="Q3753" s="9" t="str">
        <f t="shared" si="476"/>
        <v>theater</v>
      </c>
      <c r="R3753" s="10" t="str">
        <f t="shared" si="477"/>
        <v>musical</v>
      </c>
      <c r="S3753" s="8">
        <f t="shared" si="478"/>
        <v>42402.827233796292</v>
      </c>
      <c r="T3753" s="8">
        <f t="shared" si="475"/>
        <v>42462.785567129627</v>
      </c>
      <c r="U3753" s="7">
        <f t="shared" si="479"/>
        <v>59.958333333335759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474"/>
        <v>113</v>
      </c>
      <c r="P3754" s="7">
        <f t="shared" si="481"/>
        <v>37.666666666666664</v>
      </c>
      <c r="Q3754" s="9" t="str">
        <f t="shared" si="476"/>
        <v>theater</v>
      </c>
      <c r="R3754" s="10" t="str">
        <f t="shared" si="477"/>
        <v>musical</v>
      </c>
      <c r="S3754" s="8">
        <f t="shared" si="478"/>
        <v>42619.594155092585</v>
      </c>
      <c r="T3754" s="8">
        <f t="shared" si="475"/>
        <v>42659.666666666664</v>
      </c>
      <c r="U3754" s="7">
        <f t="shared" si="479"/>
        <v>40.072511574078817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474"/>
        <v>103.34</v>
      </c>
      <c r="P3755" s="7">
        <f t="shared" si="481"/>
        <v>172.23333333333332</v>
      </c>
      <c r="Q3755" s="9" t="str">
        <f t="shared" si="476"/>
        <v>theater</v>
      </c>
      <c r="R3755" s="10" t="str">
        <f t="shared" si="477"/>
        <v>musical</v>
      </c>
      <c r="S3755" s="8">
        <f t="shared" si="478"/>
        <v>42128.615740740737</v>
      </c>
      <c r="T3755" s="8">
        <f t="shared" si="475"/>
        <v>42157.791666666664</v>
      </c>
      <c r="U3755" s="7">
        <f t="shared" si="479"/>
        <v>29.175925925927004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474"/>
        <v>120</v>
      </c>
      <c r="P3756" s="7">
        <f t="shared" si="481"/>
        <v>111.11111111111111</v>
      </c>
      <c r="Q3756" s="9" t="str">
        <f t="shared" si="476"/>
        <v>theater</v>
      </c>
      <c r="R3756" s="10" t="str">
        <f t="shared" si="477"/>
        <v>musical</v>
      </c>
      <c r="S3756" s="8">
        <f t="shared" si="478"/>
        <v>41808.67288194444</v>
      </c>
      <c r="T3756" s="8">
        <f t="shared" si="475"/>
        <v>41845.999305555553</v>
      </c>
      <c r="U3756" s="7">
        <f t="shared" si="479"/>
        <v>37.326423611113569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474"/>
        <v>129.63636363636363</v>
      </c>
      <c r="P3757" s="7">
        <f t="shared" si="481"/>
        <v>25.464285714285715</v>
      </c>
      <c r="Q3757" s="9" t="str">
        <f t="shared" si="476"/>
        <v>theater</v>
      </c>
      <c r="R3757" s="10" t="str">
        <f t="shared" si="477"/>
        <v>musical</v>
      </c>
      <c r="S3757" s="8">
        <f t="shared" si="478"/>
        <v>42445.658645833326</v>
      </c>
      <c r="T3757" s="8">
        <f t="shared" si="475"/>
        <v>42475.658645833326</v>
      </c>
      <c r="U3757" s="7">
        <f t="shared" si="479"/>
        <v>30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474"/>
        <v>101.11111111111111</v>
      </c>
      <c r="P3758" s="7">
        <f t="shared" si="481"/>
        <v>267.64705882352939</v>
      </c>
      <c r="Q3758" s="9" t="str">
        <f t="shared" si="476"/>
        <v>theater</v>
      </c>
      <c r="R3758" s="10" t="str">
        <f t="shared" si="477"/>
        <v>musical</v>
      </c>
      <c r="S3758" s="8">
        <f t="shared" si="478"/>
        <v>41771.606458333328</v>
      </c>
      <c r="T3758" s="8">
        <f t="shared" si="475"/>
        <v>41801.606458333328</v>
      </c>
      <c r="U3758" s="7">
        <f t="shared" si="479"/>
        <v>30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474"/>
        <v>108.51428571428572</v>
      </c>
      <c r="P3759" s="7">
        <f t="shared" si="481"/>
        <v>75.959999999999994</v>
      </c>
      <c r="Q3759" s="9" t="str">
        <f t="shared" si="476"/>
        <v>theater</v>
      </c>
      <c r="R3759" s="10" t="str">
        <f t="shared" si="477"/>
        <v>musical</v>
      </c>
      <c r="S3759" s="8">
        <f t="shared" si="478"/>
        <v>41954.642534722218</v>
      </c>
      <c r="T3759" s="8">
        <f t="shared" si="475"/>
        <v>41974.642534722218</v>
      </c>
      <c r="U3759" s="7">
        <f t="shared" si="479"/>
        <v>20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474"/>
        <v>102.33333333333333</v>
      </c>
      <c r="P3760" s="7">
        <f t="shared" si="481"/>
        <v>59.03846153846154</v>
      </c>
      <c r="Q3760" s="9" t="str">
        <f t="shared" si="476"/>
        <v>theater</v>
      </c>
      <c r="R3760" s="10" t="str">
        <f t="shared" si="477"/>
        <v>musical</v>
      </c>
      <c r="S3760" s="8">
        <f t="shared" si="478"/>
        <v>41747.263171296298</v>
      </c>
      <c r="T3760" s="8">
        <f t="shared" si="475"/>
        <v>41778</v>
      </c>
      <c r="U3760" s="7">
        <f t="shared" si="479"/>
        <v>30.736828703702486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474"/>
        <v>110.24425000000001</v>
      </c>
      <c r="P3761" s="7">
        <f t="shared" si="481"/>
        <v>50.111022727272733</v>
      </c>
      <c r="Q3761" s="9" t="str">
        <f t="shared" si="476"/>
        <v>theater</v>
      </c>
      <c r="R3761" s="10" t="str">
        <f t="shared" si="477"/>
        <v>musical</v>
      </c>
      <c r="S3761" s="8">
        <f t="shared" si="478"/>
        <v>42181.899918981479</v>
      </c>
      <c r="T3761" s="8">
        <f t="shared" si="475"/>
        <v>42241.899918981479</v>
      </c>
      <c r="U3761" s="7">
        <f t="shared" si="479"/>
        <v>60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474"/>
        <v>101.01540000000001</v>
      </c>
      <c r="P3762" s="7">
        <f t="shared" si="481"/>
        <v>55.502967032967035</v>
      </c>
      <c r="Q3762" s="9" t="str">
        <f t="shared" si="476"/>
        <v>theater</v>
      </c>
      <c r="R3762" s="10" t="str">
        <f t="shared" si="477"/>
        <v>musical</v>
      </c>
      <c r="S3762" s="8">
        <f t="shared" si="478"/>
        <v>41739.316967592589</v>
      </c>
      <c r="T3762" s="8">
        <f t="shared" si="475"/>
        <v>41764.316967592589</v>
      </c>
      <c r="U3762" s="7">
        <f t="shared" si="479"/>
        <v>25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474"/>
        <v>100</v>
      </c>
      <c r="P3763" s="7">
        <f t="shared" si="481"/>
        <v>166.66666666666666</v>
      </c>
      <c r="Q3763" s="9" t="str">
        <f t="shared" si="476"/>
        <v>theater</v>
      </c>
      <c r="R3763" s="10" t="str">
        <f t="shared" si="477"/>
        <v>musical</v>
      </c>
      <c r="S3763" s="8">
        <f t="shared" si="478"/>
        <v>42173.258530092593</v>
      </c>
      <c r="T3763" s="8">
        <f t="shared" si="475"/>
        <v>42226.749999999993</v>
      </c>
      <c r="U3763" s="7">
        <f t="shared" si="479"/>
        <v>53.491469907399733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474"/>
        <v>106.24</v>
      </c>
      <c r="P3764" s="7">
        <f t="shared" si="481"/>
        <v>47.428571428571431</v>
      </c>
      <c r="Q3764" s="9" t="str">
        <f t="shared" si="476"/>
        <v>theater</v>
      </c>
      <c r="R3764" s="10" t="str">
        <f t="shared" si="477"/>
        <v>musical</v>
      </c>
      <c r="S3764" s="8">
        <f t="shared" si="478"/>
        <v>42193.605196759258</v>
      </c>
      <c r="T3764" s="8">
        <f t="shared" si="475"/>
        <v>42218.605196759258</v>
      </c>
      <c r="U3764" s="7">
        <f t="shared" si="479"/>
        <v>25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474"/>
        <v>100</v>
      </c>
      <c r="P3765" s="7">
        <f t="shared" si="481"/>
        <v>64.935064935064929</v>
      </c>
      <c r="Q3765" s="9" t="str">
        <f t="shared" si="476"/>
        <v>theater</v>
      </c>
      <c r="R3765" s="10" t="str">
        <f t="shared" si="477"/>
        <v>musical</v>
      </c>
      <c r="S3765" s="8">
        <f t="shared" si="478"/>
        <v>42065.541967592588</v>
      </c>
      <c r="T3765" s="8">
        <f t="shared" si="475"/>
        <v>42095.500300925924</v>
      </c>
      <c r="U3765" s="7">
        <f t="shared" si="479"/>
        <v>29.958333333335759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474"/>
        <v>100</v>
      </c>
      <c r="P3766" s="7">
        <f t="shared" si="481"/>
        <v>55.555555555555557</v>
      </c>
      <c r="Q3766" s="9" t="str">
        <f t="shared" si="476"/>
        <v>theater</v>
      </c>
      <c r="R3766" s="10" t="str">
        <f t="shared" si="477"/>
        <v>musical</v>
      </c>
      <c r="S3766" s="8">
        <f t="shared" si="478"/>
        <v>42499.634629629632</v>
      </c>
      <c r="T3766" s="8">
        <f t="shared" si="475"/>
        <v>42518.816666666666</v>
      </c>
      <c r="U3766" s="7">
        <f t="shared" si="479"/>
        <v>19.182037037033297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474"/>
        <v>113.45714285714286</v>
      </c>
      <c r="P3767" s="7">
        <f t="shared" si="481"/>
        <v>74.224299065420567</v>
      </c>
      <c r="Q3767" s="9" t="str">
        <f t="shared" si="476"/>
        <v>theater</v>
      </c>
      <c r="R3767" s="10" t="str">
        <f t="shared" si="477"/>
        <v>musical</v>
      </c>
      <c r="S3767" s="8">
        <f t="shared" si="478"/>
        <v>41820.568078703705</v>
      </c>
      <c r="T3767" s="8">
        <f t="shared" si="475"/>
        <v>41850.568078703705</v>
      </c>
      <c r="U3767" s="7">
        <f t="shared" si="479"/>
        <v>30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474"/>
        <v>102.65009999999999</v>
      </c>
      <c r="P3768" s="7">
        <f t="shared" si="481"/>
        <v>106.9271875</v>
      </c>
      <c r="Q3768" s="9" t="str">
        <f t="shared" si="476"/>
        <v>theater</v>
      </c>
      <c r="R3768" s="10" t="str">
        <f t="shared" si="477"/>
        <v>musical</v>
      </c>
      <c r="S3768" s="8">
        <f t="shared" si="478"/>
        <v>41787.958854166667</v>
      </c>
      <c r="T3768" s="8">
        <f t="shared" si="475"/>
        <v>41822.958854166667</v>
      </c>
      <c r="U3768" s="7">
        <f t="shared" si="479"/>
        <v>35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474"/>
        <v>116.75</v>
      </c>
      <c r="P3769" s="7">
        <f t="shared" si="481"/>
        <v>41.696428571428569</v>
      </c>
      <c r="Q3769" s="9" t="str">
        <f t="shared" si="476"/>
        <v>theater</v>
      </c>
      <c r="R3769" s="10" t="str">
        <f t="shared" si="477"/>
        <v>musical</v>
      </c>
      <c r="S3769" s="8">
        <f t="shared" si="478"/>
        <v>42049.811307870368</v>
      </c>
      <c r="T3769" s="8">
        <f t="shared" si="475"/>
        <v>42063.999305555553</v>
      </c>
      <c r="U3769" s="7">
        <f t="shared" si="479"/>
        <v>14.18799768518511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474"/>
        <v>107.65274999999998</v>
      </c>
      <c r="P3770" s="7">
        <f t="shared" si="481"/>
        <v>74.243275862068955</v>
      </c>
      <c r="Q3770" s="9" t="str">
        <f t="shared" si="476"/>
        <v>theater</v>
      </c>
      <c r="R3770" s="10" t="str">
        <f t="shared" si="477"/>
        <v>musical</v>
      </c>
      <c r="S3770" s="8">
        <f t="shared" si="478"/>
        <v>41772.519560185181</v>
      </c>
      <c r="T3770" s="8">
        <f t="shared" si="475"/>
        <v>41802.519560185181</v>
      </c>
      <c r="U3770" s="7">
        <f t="shared" si="479"/>
        <v>30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474"/>
        <v>100</v>
      </c>
      <c r="P3771" s="7">
        <f t="shared" si="481"/>
        <v>73.333333333333329</v>
      </c>
      <c r="Q3771" s="9" t="str">
        <f t="shared" si="476"/>
        <v>theater</v>
      </c>
      <c r="R3771" s="10" t="str">
        <f t="shared" si="477"/>
        <v>musical</v>
      </c>
      <c r="S3771" s="8">
        <f t="shared" si="478"/>
        <v>42445.389803240738</v>
      </c>
      <c r="T3771" s="8">
        <f t="shared" si="475"/>
        <v>42475.389803240738</v>
      </c>
      <c r="U3771" s="7">
        <f t="shared" si="479"/>
        <v>30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474"/>
        <v>100</v>
      </c>
      <c r="P3772" s="7">
        <f t="shared" si="481"/>
        <v>100</v>
      </c>
      <c r="Q3772" s="9" t="str">
        <f t="shared" si="476"/>
        <v>theater</v>
      </c>
      <c r="R3772" s="10" t="str">
        <f t="shared" si="477"/>
        <v>musical</v>
      </c>
      <c r="S3772" s="8">
        <f t="shared" si="478"/>
        <v>42138.722337962965</v>
      </c>
      <c r="T3772" s="8">
        <f t="shared" si="475"/>
        <v>42168.722337962965</v>
      </c>
      <c r="U3772" s="7">
        <f t="shared" si="479"/>
        <v>30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474"/>
        <v>146</v>
      </c>
      <c r="P3773" s="7">
        <f t="shared" si="481"/>
        <v>38.421052631578945</v>
      </c>
      <c r="Q3773" s="9" t="str">
        <f t="shared" si="476"/>
        <v>theater</v>
      </c>
      <c r="R3773" s="10" t="str">
        <f t="shared" si="477"/>
        <v>musical</v>
      </c>
      <c r="S3773" s="8">
        <f t="shared" si="478"/>
        <v>42493.64875</v>
      </c>
      <c r="T3773" s="8">
        <f t="shared" si="475"/>
        <v>42507.791666666664</v>
      </c>
      <c r="U3773" s="7">
        <f t="shared" si="479"/>
        <v>14.14291666666395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474"/>
        <v>110.2</v>
      </c>
      <c r="P3774" s="7">
        <f t="shared" si="481"/>
        <v>166.96969696969697</v>
      </c>
      <c r="Q3774" s="9" t="str">
        <f t="shared" si="476"/>
        <v>theater</v>
      </c>
      <c r="R3774" s="10" t="str">
        <f t="shared" si="477"/>
        <v>musical</v>
      </c>
      <c r="S3774" s="8">
        <f t="shared" si="478"/>
        <v>42682.408634259256</v>
      </c>
      <c r="T3774" s="8">
        <f t="shared" si="475"/>
        <v>42703.041666666664</v>
      </c>
      <c r="U3774" s="7">
        <f t="shared" si="479"/>
        <v>20.633032407407882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474"/>
        <v>108.2</v>
      </c>
      <c r="P3775" s="7">
        <f t="shared" si="481"/>
        <v>94.912280701754383</v>
      </c>
      <c r="Q3775" s="9" t="str">
        <f t="shared" si="476"/>
        <v>theater</v>
      </c>
      <c r="R3775" s="10" t="str">
        <f t="shared" si="477"/>
        <v>musical</v>
      </c>
      <c r="S3775" s="8">
        <f t="shared" si="478"/>
        <v>42655.796840277777</v>
      </c>
      <c r="T3775" s="8">
        <f t="shared" si="475"/>
        <v>42688.880555555552</v>
      </c>
      <c r="U3775" s="7">
        <f t="shared" si="479"/>
        <v>33.0837152777749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474"/>
        <v>100</v>
      </c>
      <c r="P3776" s="7">
        <f t="shared" si="481"/>
        <v>100</v>
      </c>
      <c r="Q3776" s="9" t="str">
        <f t="shared" si="476"/>
        <v>theater</v>
      </c>
      <c r="R3776" s="10" t="str">
        <f t="shared" si="477"/>
        <v>musical</v>
      </c>
      <c r="S3776" s="8">
        <f t="shared" si="478"/>
        <v>42087.583969907406</v>
      </c>
      <c r="T3776" s="8">
        <f t="shared" si="475"/>
        <v>42103.583969907406</v>
      </c>
      <c r="U3776" s="7">
        <f t="shared" si="479"/>
        <v>16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474"/>
        <v>100.25</v>
      </c>
      <c r="P3777" s="7">
        <f t="shared" si="481"/>
        <v>143.21428571428572</v>
      </c>
      <c r="Q3777" s="9" t="str">
        <f t="shared" si="476"/>
        <v>theater</v>
      </c>
      <c r="R3777" s="10" t="str">
        <f t="shared" si="477"/>
        <v>musical</v>
      </c>
      <c r="S3777" s="8">
        <f t="shared" si="478"/>
        <v>42075.734293981477</v>
      </c>
      <c r="T3777" s="8">
        <f t="shared" si="475"/>
        <v>42102.958333333336</v>
      </c>
      <c r="U3777" s="7">
        <f t="shared" si="479"/>
        <v>27.224039351858664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482">E3778*100/D3778</f>
        <v>106.71250000000001</v>
      </c>
      <c r="P3778" s="7">
        <f t="shared" si="481"/>
        <v>90.819148936170208</v>
      </c>
      <c r="Q3778" s="9" t="str">
        <f t="shared" si="476"/>
        <v>theater</v>
      </c>
      <c r="R3778" s="10" t="str">
        <f t="shared" si="477"/>
        <v>musical</v>
      </c>
      <c r="S3778" s="8">
        <f t="shared" si="478"/>
        <v>41814.159467592588</v>
      </c>
      <c r="T3778" s="8">
        <f t="shared" ref="T3778:T3841" si="483">(I3778/86400)+25569+(-5/24)</f>
        <v>41851.833333333328</v>
      </c>
      <c r="U3778" s="7">
        <f t="shared" si="479"/>
        <v>37.673865740740439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482"/>
        <v>143.19999999999999</v>
      </c>
      <c r="P3779" s="7">
        <f t="shared" si="481"/>
        <v>48.542372881355931</v>
      </c>
      <c r="Q3779" s="9" t="str">
        <f t="shared" ref="Q3779:Q3842" si="484">LEFT(N3779, SEARCH("/",N3779,1)-1)</f>
        <v>theater</v>
      </c>
      <c r="R3779" s="10" t="str">
        <f t="shared" ref="R3779:R3842" si="485">RIGHT(N3779,LEN(N3779)-FIND("/",N3779))</f>
        <v>musical</v>
      </c>
      <c r="S3779" s="8">
        <f t="shared" ref="S3779:S3842" si="486">(J3779/86400)+25569+(-5/24)</f>
        <v>41886.903020833335</v>
      </c>
      <c r="T3779" s="8">
        <f t="shared" si="483"/>
        <v>41908.958333333328</v>
      </c>
      <c r="U3779" s="7">
        <f t="shared" ref="U3779:U3842" si="487">T3779-S3779</f>
        <v>22.055312499993306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482"/>
        <v>105.04166666666667</v>
      </c>
      <c r="P3780" s="7">
        <f t="shared" si="481"/>
        <v>70.027777777777771</v>
      </c>
      <c r="Q3780" s="9" t="str">
        <f t="shared" si="484"/>
        <v>theater</v>
      </c>
      <c r="R3780" s="10" t="str">
        <f t="shared" si="485"/>
        <v>musical</v>
      </c>
      <c r="S3780" s="8">
        <f t="shared" si="486"/>
        <v>41989.610879629625</v>
      </c>
      <c r="T3780" s="8">
        <f t="shared" si="483"/>
        <v>42049.610879629625</v>
      </c>
      <c r="U3780" s="7">
        <f t="shared" si="487"/>
        <v>60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482"/>
        <v>103.98</v>
      </c>
      <c r="P3781" s="7">
        <f t="shared" si="481"/>
        <v>135.62608695652173</v>
      </c>
      <c r="Q3781" s="9" t="str">
        <f t="shared" si="484"/>
        <v>theater</v>
      </c>
      <c r="R3781" s="10" t="str">
        <f t="shared" si="485"/>
        <v>musical</v>
      </c>
      <c r="S3781" s="8">
        <f t="shared" si="486"/>
        <v>42425.527083333327</v>
      </c>
      <c r="T3781" s="8">
        <f t="shared" si="483"/>
        <v>42455.485416666663</v>
      </c>
      <c r="U3781" s="7">
        <f t="shared" si="487"/>
        <v>29.958333333335759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482"/>
        <v>120</v>
      </c>
      <c r="P3782" s="7">
        <f t="shared" si="481"/>
        <v>100</v>
      </c>
      <c r="Q3782" s="9" t="str">
        <f t="shared" si="484"/>
        <v>theater</v>
      </c>
      <c r="R3782" s="10" t="str">
        <f t="shared" si="485"/>
        <v>musical</v>
      </c>
      <c r="S3782" s="8">
        <f t="shared" si="486"/>
        <v>42166.011400462965</v>
      </c>
      <c r="T3782" s="8">
        <f t="shared" si="483"/>
        <v>42198.629166666666</v>
      </c>
      <c r="U3782" s="7">
        <f t="shared" si="487"/>
        <v>32.617766203700739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482"/>
        <v>109.66666666666667</v>
      </c>
      <c r="P3783" s="7">
        <f t="shared" si="481"/>
        <v>94.90384615384616</v>
      </c>
      <c r="Q3783" s="9" t="str">
        <f t="shared" si="484"/>
        <v>theater</v>
      </c>
      <c r="R3783" s="10" t="str">
        <f t="shared" si="485"/>
        <v>musical</v>
      </c>
      <c r="S3783" s="8">
        <f t="shared" si="486"/>
        <v>41865.674594907403</v>
      </c>
      <c r="T3783" s="8">
        <f t="shared" si="483"/>
        <v>41890.674594907403</v>
      </c>
      <c r="U3783" s="7">
        <f t="shared" si="487"/>
        <v>25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482"/>
        <v>101.75</v>
      </c>
      <c r="P3784" s="7">
        <f t="shared" si="481"/>
        <v>75.370370370370367</v>
      </c>
      <c r="Q3784" s="9" t="str">
        <f t="shared" si="484"/>
        <v>theater</v>
      </c>
      <c r="R3784" s="10" t="str">
        <f t="shared" si="485"/>
        <v>musical</v>
      </c>
      <c r="S3784" s="8">
        <f t="shared" si="486"/>
        <v>42546.653900462959</v>
      </c>
      <c r="T3784" s="8">
        <f t="shared" si="483"/>
        <v>42575.749999999993</v>
      </c>
      <c r="U3784" s="7">
        <f t="shared" si="487"/>
        <v>29.096099537033297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482"/>
        <v>128.91666666666666</v>
      </c>
      <c r="P3785" s="7">
        <f t="shared" si="481"/>
        <v>64.458333333333329</v>
      </c>
      <c r="Q3785" s="9" t="str">
        <f t="shared" si="484"/>
        <v>theater</v>
      </c>
      <c r="R3785" s="10" t="str">
        <f t="shared" si="485"/>
        <v>musical</v>
      </c>
      <c r="S3785" s="8">
        <f t="shared" si="486"/>
        <v>42419.931944444441</v>
      </c>
      <c r="T3785" s="8">
        <f t="shared" si="483"/>
        <v>42444.458333333336</v>
      </c>
      <c r="U3785" s="7">
        <f t="shared" si="487"/>
        <v>24.526388888894871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482"/>
        <v>115</v>
      </c>
      <c r="P3786" s="7">
        <f t="shared" si="481"/>
        <v>115</v>
      </c>
      <c r="Q3786" s="9" t="str">
        <f t="shared" si="484"/>
        <v>theater</v>
      </c>
      <c r="R3786" s="10" t="str">
        <f t="shared" si="485"/>
        <v>musical</v>
      </c>
      <c r="S3786" s="8">
        <f t="shared" si="486"/>
        <v>42531.772361111107</v>
      </c>
      <c r="T3786" s="8">
        <f t="shared" si="483"/>
        <v>42561.772361111107</v>
      </c>
      <c r="U3786" s="7">
        <f t="shared" si="487"/>
        <v>30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482"/>
        <v>150.75</v>
      </c>
      <c r="P3787" s="7">
        <f t="shared" si="481"/>
        <v>100.5</v>
      </c>
      <c r="Q3787" s="9" t="str">
        <f t="shared" si="484"/>
        <v>theater</v>
      </c>
      <c r="R3787" s="10" t="str">
        <f t="shared" si="485"/>
        <v>musical</v>
      </c>
      <c r="S3787" s="8">
        <f t="shared" si="486"/>
        <v>42548.430196759255</v>
      </c>
      <c r="T3787" s="8">
        <f t="shared" si="483"/>
        <v>42584.210416666661</v>
      </c>
      <c r="U3787" s="7">
        <f t="shared" si="487"/>
        <v>35.780219907406718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482"/>
        <v>110.96666666666667</v>
      </c>
      <c r="P3788" s="7">
        <f t="shared" si="481"/>
        <v>93.774647887323937</v>
      </c>
      <c r="Q3788" s="9" t="str">
        <f t="shared" si="484"/>
        <v>theater</v>
      </c>
      <c r="R3788" s="10" t="str">
        <f t="shared" si="485"/>
        <v>musical</v>
      </c>
      <c r="S3788" s="8">
        <f t="shared" si="486"/>
        <v>42486.829571759255</v>
      </c>
      <c r="T3788" s="8">
        <f t="shared" si="483"/>
        <v>42516.829571759255</v>
      </c>
      <c r="U3788" s="7">
        <f t="shared" si="487"/>
        <v>30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482"/>
        <v>100.28571428571429</v>
      </c>
      <c r="P3789" s="7">
        <f t="shared" si="481"/>
        <v>35.1</v>
      </c>
      <c r="Q3789" s="9" t="str">
        <f t="shared" si="484"/>
        <v>theater</v>
      </c>
      <c r="R3789" s="10" t="str">
        <f t="shared" si="485"/>
        <v>musical</v>
      </c>
      <c r="S3789" s="8">
        <f t="shared" si="486"/>
        <v>42167.326458333329</v>
      </c>
      <c r="T3789" s="8">
        <f t="shared" si="483"/>
        <v>42195.957638888889</v>
      </c>
      <c r="U3789" s="7">
        <f t="shared" si="487"/>
        <v>28.631180555559695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482"/>
        <v>0.66666666666666663</v>
      </c>
      <c r="P3790" s="7">
        <f t="shared" si="481"/>
        <v>500</v>
      </c>
      <c r="Q3790" s="9" t="str">
        <f t="shared" si="484"/>
        <v>theater</v>
      </c>
      <c r="R3790" s="10" t="str">
        <f t="shared" si="485"/>
        <v>musical</v>
      </c>
      <c r="S3790" s="8">
        <f t="shared" si="486"/>
        <v>42333.487488425926</v>
      </c>
      <c r="T3790" s="8">
        <f t="shared" si="483"/>
        <v>42361.470833333333</v>
      </c>
      <c r="U3790" s="7">
        <f t="shared" si="487"/>
        <v>27.983344907406718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482"/>
        <v>3.267605633802817</v>
      </c>
      <c r="P3791" s="7">
        <f t="shared" si="481"/>
        <v>29</v>
      </c>
      <c r="Q3791" s="9" t="str">
        <f t="shared" si="484"/>
        <v>theater</v>
      </c>
      <c r="R3791" s="10" t="str">
        <f t="shared" si="485"/>
        <v>musical</v>
      </c>
      <c r="S3791" s="8">
        <f t="shared" si="486"/>
        <v>42138.590486111112</v>
      </c>
      <c r="T3791" s="8">
        <f t="shared" si="483"/>
        <v>42170.590486111112</v>
      </c>
      <c r="U3791" s="7">
        <f t="shared" si="487"/>
        <v>32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482"/>
        <v>0</v>
      </c>
      <c r="P3792" s="7">
        <f>IF(L3792&gt;0, E3792/L3792,0)</f>
        <v>0</v>
      </c>
      <c r="Q3792" s="9" t="str">
        <f t="shared" si="484"/>
        <v>theater</v>
      </c>
      <c r="R3792" s="10" t="str">
        <f t="shared" si="485"/>
        <v>musical</v>
      </c>
      <c r="S3792" s="8">
        <f t="shared" si="486"/>
        <v>42666.458599537036</v>
      </c>
      <c r="T3792" s="8">
        <f t="shared" si="483"/>
        <v>42696.5002662037</v>
      </c>
      <c r="U3792" s="7">
        <f t="shared" si="487"/>
        <v>30.041666666664241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482"/>
        <v>0</v>
      </c>
      <c r="P3793" s="7">
        <f>IF(L3793&gt;0, E3793/L3793,0)</f>
        <v>0</v>
      </c>
      <c r="Q3793" s="9" t="str">
        <f t="shared" si="484"/>
        <v>theater</v>
      </c>
      <c r="R3793" s="10" t="str">
        <f t="shared" si="485"/>
        <v>musical</v>
      </c>
      <c r="S3793" s="8">
        <f t="shared" si="486"/>
        <v>41766.4837037037</v>
      </c>
      <c r="T3793" s="8">
        <f t="shared" si="483"/>
        <v>41826.4837037037</v>
      </c>
      <c r="U3793" s="7">
        <f t="shared" si="487"/>
        <v>60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482"/>
        <v>0.28000000000000003</v>
      </c>
      <c r="P3794" s="7">
        <f t="shared" ref="P3794:P3803" si="488">E3794/L3794</f>
        <v>17.5</v>
      </c>
      <c r="Q3794" s="9" t="str">
        <f t="shared" si="484"/>
        <v>theater</v>
      </c>
      <c r="R3794" s="10" t="str">
        <f t="shared" si="485"/>
        <v>musical</v>
      </c>
      <c r="S3794" s="8">
        <f t="shared" si="486"/>
        <v>42170.238680555551</v>
      </c>
      <c r="T3794" s="8">
        <f t="shared" si="483"/>
        <v>42200.238680555551</v>
      </c>
      <c r="U3794" s="7">
        <f t="shared" si="487"/>
        <v>30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482"/>
        <v>59.657142857142858</v>
      </c>
      <c r="P3795" s="7">
        <f t="shared" si="488"/>
        <v>174</v>
      </c>
      <c r="Q3795" s="9" t="str">
        <f t="shared" si="484"/>
        <v>theater</v>
      </c>
      <c r="R3795" s="10" t="str">
        <f t="shared" si="485"/>
        <v>musical</v>
      </c>
      <c r="S3795" s="8">
        <f t="shared" si="486"/>
        <v>41968.73065972222</v>
      </c>
      <c r="T3795" s="8">
        <f t="shared" si="483"/>
        <v>41989.73065972222</v>
      </c>
      <c r="U3795" s="7">
        <f t="shared" si="487"/>
        <v>21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482"/>
        <v>1</v>
      </c>
      <c r="P3796" s="7">
        <f t="shared" si="488"/>
        <v>50</v>
      </c>
      <c r="Q3796" s="9" t="str">
        <f t="shared" si="484"/>
        <v>theater</v>
      </c>
      <c r="R3796" s="10" t="str">
        <f t="shared" si="485"/>
        <v>musical</v>
      </c>
      <c r="S3796" s="8">
        <f t="shared" si="486"/>
        <v>42132.372152777774</v>
      </c>
      <c r="T3796" s="8">
        <f t="shared" si="483"/>
        <v>42162.372152777774</v>
      </c>
      <c r="U3796" s="7">
        <f t="shared" si="487"/>
        <v>30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482"/>
        <v>1.6666666666666667</v>
      </c>
      <c r="P3797" s="7">
        <f t="shared" si="488"/>
        <v>5</v>
      </c>
      <c r="Q3797" s="9" t="str">
        <f t="shared" si="484"/>
        <v>theater</v>
      </c>
      <c r="R3797" s="10" t="str">
        <f t="shared" si="485"/>
        <v>musical</v>
      </c>
      <c r="S3797" s="8">
        <f t="shared" si="486"/>
        <v>42201.227893518517</v>
      </c>
      <c r="T3797" s="8">
        <f t="shared" si="483"/>
        <v>42244.729166666664</v>
      </c>
      <c r="U3797" s="7">
        <f t="shared" si="487"/>
        <v>43.501273148147448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482"/>
        <v>4.4444444444444444E-3</v>
      </c>
      <c r="P3798" s="7">
        <f t="shared" si="488"/>
        <v>1</v>
      </c>
      <c r="Q3798" s="9" t="str">
        <f t="shared" si="484"/>
        <v>theater</v>
      </c>
      <c r="R3798" s="10" t="str">
        <f t="shared" si="485"/>
        <v>musical</v>
      </c>
      <c r="S3798" s="8">
        <f t="shared" si="486"/>
        <v>42688.821250000001</v>
      </c>
      <c r="T3798" s="8">
        <f t="shared" si="483"/>
        <v>42748.821250000001</v>
      </c>
      <c r="U3798" s="7">
        <f t="shared" si="487"/>
        <v>60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482"/>
        <v>89.666666666666671</v>
      </c>
      <c r="P3799" s="7">
        <f t="shared" si="488"/>
        <v>145.40540540540542</v>
      </c>
      <c r="Q3799" s="9" t="str">
        <f t="shared" si="484"/>
        <v>theater</v>
      </c>
      <c r="R3799" s="10" t="str">
        <f t="shared" si="485"/>
        <v>musical</v>
      </c>
      <c r="S3799" s="8">
        <f t="shared" si="486"/>
        <v>42084.673206018517</v>
      </c>
      <c r="T3799" s="8">
        <f t="shared" si="483"/>
        <v>42114.673206018517</v>
      </c>
      <c r="U3799" s="7">
        <f t="shared" si="487"/>
        <v>30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482"/>
        <v>1.4642857142857142</v>
      </c>
      <c r="P3800" s="7">
        <f t="shared" si="488"/>
        <v>205</v>
      </c>
      <c r="Q3800" s="9" t="str">
        <f t="shared" si="484"/>
        <v>theater</v>
      </c>
      <c r="R3800" s="10" t="str">
        <f t="shared" si="485"/>
        <v>musical</v>
      </c>
      <c r="S3800" s="8">
        <f t="shared" si="486"/>
        <v>41831.514444444438</v>
      </c>
      <c r="T3800" s="8">
        <f t="shared" si="483"/>
        <v>41861.514444444438</v>
      </c>
      <c r="U3800" s="7">
        <f t="shared" si="487"/>
        <v>30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482"/>
        <v>4.0199999999999996</v>
      </c>
      <c r="P3801" s="7">
        <f t="shared" si="488"/>
        <v>100.5</v>
      </c>
      <c r="Q3801" s="9" t="str">
        <f t="shared" si="484"/>
        <v>theater</v>
      </c>
      <c r="R3801" s="10" t="str">
        <f t="shared" si="485"/>
        <v>musical</v>
      </c>
      <c r="S3801" s="8">
        <f t="shared" si="486"/>
        <v>42410.722719907404</v>
      </c>
      <c r="T3801" s="8">
        <f t="shared" si="483"/>
        <v>42440.722719907404</v>
      </c>
      <c r="U3801" s="7">
        <f t="shared" si="487"/>
        <v>30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482"/>
        <v>4.0045454545454549</v>
      </c>
      <c r="P3802" s="7">
        <f t="shared" si="488"/>
        <v>55.0625</v>
      </c>
      <c r="Q3802" s="9" t="str">
        <f t="shared" si="484"/>
        <v>theater</v>
      </c>
      <c r="R3802" s="10" t="str">
        <f t="shared" si="485"/>
        <v>musical</v>
      </c>
      <c r="S3802" s="8">
        <f t="shared" si="486"/>
        <v>41982.528738425921</v>
      </c>
      <c r="T3802" s="8">
        <f t="shared" si="483"/>
        <v>42014.999305555553</v>
      </c>
      <c r="U3802" s="7">
        <f t="shared" si="487"/>
        <v>32.4705671296324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482"/>
        <v>8.52</v>
      </c>
      <c r="P3803" s="7">
        <f t="shared" si="488"/>
        <v>47.333333333333336</v>
      </c>
      <c r="Q3803" s="9" t="str">
        <f t="shared" si="484"/>
        <v>theater</v>
      </c>
      <c r="R3803" s="10" t="str">
        <f t="shared" si="485"/>
        <v>musical</v>
      </c>
      <c r="S3803" s="8">
        <f t="shared" si="486"/>
        <v>41975.467777777776</v>
      </c>
      <c r="T3803" s="8">
        <f t="shared" si="483"/>
        <v>42006.467777777776</v>
      </c>
      <c r="U3803" s="7">
        <f t="shared" si="487"/>
        <v>31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482"/>
        <v>0</v>
      </c>
      <c r="P3804" s="7">
        <f>IF(L3804&gt;0, E3804/L3804,0)</f>
        <v>0</v>
      </c>
      <c r="Q3804" s="9" t="str">
        <f t="shared" si="484"/>
        <v>theater</v>
      </c>
      <c r="R3804" s="10" t="str">
        <f t="shared" si="485"/>
        <v>musical</v>
      </c>
      <c r="S3804" s="8">
        <f t="shared" si="486"/>
        <v>42268.917893518512</v>
      </c>
      <c r="T3804" s="8">
        <f t="shared" si="483"/>
        <v>42298.917893518512</v>
      </c>
      <c r="U3804" s="7">
        <f t="shared" si="487"/>
        <v>30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482"/>
        <v>19.649999999999999</v>
      </c>
      <c r="P3805" s="7">
        <f>E3805/L3805</f>
        <v>58.95</v>
      </c>
      <c r="Q3805" s="9" t="str">
        <f t="shared" si="484"/>
        <v>theater</v>
      </c>
      <c r="R3805" s="10" t="str">
        <f t="shared" si="485"/>
        <v>musical</v>
      </c>
      <c r="S3805" s="8">
        <f t="shared" si="486"/>
        <v>42403.763518518514</v>
      </c>
      <c r="T3805" s="8">
        <f t="shared" si="483"/>
        <v>42433.763518518514</v>
      </c>
      <c r="U3805" s="7">
        <f t="shared" si="487"/>
        <v>30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482"/>
        <v>0</v>
      </c>
      <c r="P3806" s="7">
        <f>IF(L3806&gt;0, E3806/L3806,0)</f>
        <v>0</v>
      </c>
      <c r="Q3806" s="9" t="str">
        <f t="shared" si="484"/>
        <v>theater</v>
      </c>
      <c r="R3806" s="10" t="str">
        <f t="shared" si="485"/>
        <v>musical</v>
      </c>
      <c r="S3806" s="8">
        <f t="shared" si="486"/>
        <v>42526.801203703704</v>
      </c>
      <c r="T3806" s="8">
        <f t="shared" si="483"/>
        <v>42582.083333333336</v>
      </c>
      <c r="U3806" s="7">
        <f t="shared" si="487"/>
        <v>55.282129629631527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482"/>
        <v>2E-3</v>
      </c>
      <c r="P3807" s="7">
        <f t="shared" ref="P3807:P3838" si="489">E3807/L3807</f>
        <v>1.5</v>
      </c>
      <c r="Q3807" s="9" t="str">
        <f t="shared" si="484"/>
        <v>theater</v>
      </c>
      <c r="R3807" s="10" t="str">
        <f t="shared" si="485"/>
        <v>musical</v>
      </c>
      <c r="S3807" s="8">
        <f t="shared" si="486"/>
        <v>41849.678703703699</v>
      </c>
      <c r="T3807" s="8">
        <f t="shared" si="483"/>
        <v>41909.678703703699</v>
      </c>
      <c r="U3807" s="7">
        <f t="shared" si="487"/>
        <v>60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482"/>
        <v>6.6666666666666666E-2</v>
      </c>
      <c r="P3808" s="7">
        <f t="shared" si="489"/>
        <v>5</v>
      </c>
      <c r="Q3808" s="9" t="str">
        <f t="shared" si="484"/>
        <v>theater</v>
      </c>
      <c r="R3808" s="10" t="str">
        <f t="shared" si="485"/>
        <v>musical</v>
      </c>
      <c r="S3808" s="8">
        <f t="shared" si="486"/>
        <v>41799.050706018512</v>
      </c>
      <c r="T3808" s="8">
        <f t="shared" si="483"/>
        <v>41819.050706018512</v>
      </c>
      <c r="U3808" s="7">
        <f t="shared" si="487"/>
        <v>20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482"/>
        <v>30.333333333333332</v>
      </c>
      <c r="P3809" s="7">
        <f t="shared" si="489"/>
        <v>50.555555555555557</v>
      </c>
      <c r="Q3809" s="9" t="str">
        <f t="shared" si="484"/>
        <v>theater</v>
      </c>
      <c r="R3809" s="10" t="str">
        <f t="shared" si="485"/>
        <v>musical</v>
      </c>
      <c r="S3809" s="8">
        <f t="shared" si="486"/>
        <v>42090.700682870367</v>
      </c>
      <c r="T3809" s="8">
        <f t="shared" si="483"/>
        <v>42097.700682870367</v>
      </c>
      <c r="U3809" s="7">
        <f t="shared" si="487"/>
        <v>7</v>
      </c>
    </row>
    <row r="3810" spans="1:21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482"/>
        <v>100</v>
      </c>
      <c r="P3810" s="7">
        <f t="shared" si="489"/>
        <v>41.666666666666664</v>
      </c>
      <c r="Q3810" s="9" t="str">
        <f t="shared" si="484"/>
        <v>theater</v>
      </c>
      <c r="R3810" s="10" t="str">
        <f t="shared" si="485"/>
        <v>plays</v>
      </c>
      <c r="S3810" s="8">
        <f t="shared" si="486"/>
        <v>42059.24559027778</v>
      </c>
      <c r="T3810" s="8">
        <f t="shared" si="483"/>
        <v>42119.203923611109</v>
      </c>
      <c r="U3810" s="7">
        <f t="shared" si="487"/>
        <v>59.958333333328483</v>
      </c>
    </row>
    <row r="3811" spans="1:21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482"/>
        <v>101.25</v>
      </c>
      <c r="P3811" s="7">
        <f t="shared" si="489"/>
        <v>53.289473684210527</v>
      </c>
      <c r="Q3811" s="9" t="str">
        <f t="shared" si="484"/>
        <v>theater</v>
      </c>
      <c r="R3811" s="10" t="str">
        <f t="shared" si="485"/>
        <v>plays</v>
      </c>
      <c r="S3811" s="8">
        <f t="shared" si="486"/>
        <v>41800.318368055552</v>
      </c>
      <c r="T3811" s="8">
        <f t="shared" si="483"/>
        <v>41850.75</v>
      </c>
      <c r="U3811" s="7">
        <f t="shared" si="487"/>
        <v>50.431631944447872</v>
      </c>
    </row>
    <row r="3812" spans="1:21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482"/>
        <v>121.73333333333333</v>
      </c>
      <c r="P3812" s="7">
        <f t="shared" si="489"/>
        <v>70.230769230769226</v>
      </c>
      <c r="Q3812" s="9" t="str">
        <f t="shared" si="484"/>
        <v>theater</v>
      </c>
      <c r="R3812" s="10" t="str">
        <f t="shared" si="485"/>
        <v>plays</v>
      </c>
      <c r="S3812" s="8">
        <f t="shared" si="486"/>
        <v>42054.640717592592</v>
      </c>
      <c r="T3812" s="8">
        <f t="shared" si="483"/>
        <v>42084.599050925921</v>
      </c>
      <c r="U3812" s="7">
        <f t="shared" si="487"/>
        <v>29.958333333328483</v>
      </c>
    </row>
    <row r="3813" spans="1:21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482"/>
        <v>330</v>
      </c>
      <c r="P3813" s="7">
        <f t="shared" si="489"/>
        <v>43.421052631578945</v>
      </c>
      <c r="Q3813" s="9" t="str">
        <f t="shared" si="484"/>
        <v>theater</v>
      </c>
      <c r="R3813" s="10" t="str">
        <f t="shared" si="485"/>
        <v>plays</v>
      </c>
      <c r="S3813" s="8">
        <f t="shared" si="486"/>
        <v>42487.418668981474</v>
      </c>
      <c r="T3813" s="8">
        <f t="shared" si="483"/>
        <v>42521.249999999993</v>
      </c>
      <c r="U3813" s="7">
        <f t="shared" si="487"/>
        <v>33.83133101851854</v>
      </c>
    </row>
    <row r="3814" spans="1:21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482"/>
        <v>109.55</v>
      </c>
      <c r="P3814" s="7">
        <f t="shared" si="489"/>
        <v>199.18181818181819</v>
      </c>
      <c r="Q3814" s="9" t="str">
        <f t="shared" si="484"/>
        <v>theater</v>
      </c>
      <c r="R3814" s="10" t="str">
        <f t="shared" si="485"/>
        <v>plays</v>
      </c>
      <c r="S3814" s="8">
        <f t="shared" si="486"/>
        <v>42109.542916666665</v>
      </c>
      <c r="T3814" s="8">
        <f t="shared" si="483"/>
        <v>42155.957638888889</v>
      </c>
      <c r="U3814" s="7">
        <f t="shared" si="487"/>
        <v>46.414722222223645</v>
      </c>
    </row>
    <row r="3815" spans="1:21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482"/>
        <v>100.95190476190474</v>
      </c>
      <c r="P3815" s="7">
        <f t="shared" si="489"/>
        <v>78.518148148148143</v>
      </c>
      <c r="Q3815" s="9" t="str">
        <f t="shared" si="484"/>
        <v>theater</v>
      </c>
      <c r="R3815" s="10" t="str">
        <f t="shared" si="485"/>
        <v>plays</v>
      </c>
      <c r="S3815" s="8">
        <f t="shared" si="486"/>
        <v>42497.067372685182</v>
      </c>
      <c r="T3815" s="8">
        <f t="shared" si="483"/>
        <v>42535.696527777771</v>
      </c>
      <c r="U3815" s="7">
        <f t="shared" si="487"/>
        <v>38.629155092588917</v>
      </c>
    </row>
    <row r="3816" spans="1:21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482"/>
        <v>140.13333333333333</v>
      </c>
      <c r="P3816" s="7">
        <f t="shared" si="489"/>
        <v>61.823529411764703</v>
      </c>
      <c r="Q3816" s="9" t="str">
        <f t="shared" si="484"/>
        <v>theater</v>
      </c>
      <c r="R3816" s="10" t="str">
        <f t="shared" si="485"/>
        <v>plays</v>
      </c>
      <c r="S3816" s="8">
        <f t="shared" si="486"/>
        <v>42058.695740740739</v>
      </c>
      <c r="T3816" s="8">
        <f t="shared" si="483"/>
        <v>42094.957638888889</v>
      </c>
      <c r="U3816" s="7">
        <f t="shared" si="487"/>
        <v>36.261898148150067</v>
      </c>
    </row>
    <row r="3817" spans="1:21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482"/>
        <v>100.001</v>
      </c>
      <c r="P3817" s="7">
        <f t="shared" si="489"/>
        <v>50.000500000000002</v>
      </c>
      <c r="Q3817" s="9" t="str">
        <f t="shared" si="484"/>
        <v>theater</v>
      </c>
      <c r="R3817" s="10" t="str">
        <f t="shared" si="485"/>
        <v>plays</v>
      </c>
      <c r="S3817" s="8">
        <f t="shared" si="486"/>
        <v>42207.051585648143</v>
      </c>
      <c r="T3817" s="8">
        <f t="shared" si="483"/>
        <v>42236.749999999993</v>
      </c>
      <c r="U3817" s="7">
        <f t="shared" si="487"/>
        <v>29.698414351849351</v>
      </c>
    </row>
    <row r="3818" spans="1:21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482"/>
        <v>119.238</v>
      </c>
      <c r="P3818" s="7">
        <f t="shared" si="489"/>
        <v>48.339729729729726</v>
      </c>
      <c r="Q3818" s="9" t="str">
        <f t="shared" si="484"/>
        <v>theater</v>
      </c>
      <c r="R3818" s="10" t="str">
        <f t="shared" si="485"/>
        <v>plays</v>
      </c>
      <c r="S3818" s="8">
        <f t="shared" si="486"/>
        <v>41807.481747685182</v>
      </c>
      <c r="T3818" s="8">
        <f t="shared" si="483"/>
        <v>41837.481747685182</v>
      </c>
      <c r="U3818" s="7">
        <f t="shared" si="487"/>
        <v>30</v>
      </c>
    </row>
    <row r="3819" spans="1:21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482"/>
        <v>107.25</v>
      </c>
      <c r="P3819" s="7">
        <f t="shared" si="489"/>
        <v>107.25</v>
      </c>
      <c r="Q3819" s="9" t="str">
        <f t="shared" si="484"/>
        <v>theater</v>
      </c>
      <c r="R3819" s="10" t="str">
        <f t="shared" si="485"/>
        <v>plays</v>
      </c>
      <c r="S3819" s="8">
        <f t="shared" si="486"/>
        <v>42284.488611111105</v>
      </c>
      <c r="T3819" s="8">
        <f t="shared" si="483"/>
        <v>42300.957638888889</v>
      </c>
      <c r="U3819" s="7">
        <f t="shared" si="487"/>
        <v>16.469027777784504</v>
      </c>
    </row>
    <row r="3820" spans="1:21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482"/>
        <v>228</v>
      </c>
      <c r="P3820" s="7">
        <f t="shared" si="489"/>
        <v>57</v>
      </c>
      <c r="Q3820" s="9" t="str">
        <f t="shared" si="484"/>
        <v>theater</v>
      </c>
      <c r="R3820" s="10" t="str">
        <f t="shared" si="485"/>
        <v>plays</v>
      </c>
      <c r="S3820" s="8">
        <f t="shared" si="486"/>
        <v>42045.634050925924</v>
      </c>
      <c r="T3820" s="8">
        <f t="shared" si="483"/>
        <v>42075.592384259253</v>
      </c>
      <c r="U3820" s="7">
        <f t="shared" si="487"/>
        <v>29.958333333328483</v>
      </c>
    </row>
    <row r="3821" spans="1:21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482"/>
        <v>106.4</v>
      </c>
      <c r="P3821" s="7">
        <f t="shared" si="489"/>
        <v>40.92307692307692</v>
      </c>
      <c r="Q3821" s="9" t="str">
        <f t="shared" si="484"/>
        <v>theater</v>
      </c>
      <c r="R3821" s="10" t="str">
        <f t="shared" si="485"/>
        <v>plays</v>
      </c>
      <c r="S3821" s="8">
        <f t="shared" si="486"/>
        <v>42184.001203703701</v>
      </c>
      <c r="T3821" s="8">
        <f t="shared" si="483"/>
        <v>42202.668055555558</v>
      </c>
      <c r="U3821" s="7">
        <f t="shared" si="487"/>
        <v>18.666851851856336</v>
      </c>
    </row>
    <row r="3822" spans="1:21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482"/>
        <v>143.33333333333334</v>
      </c>
      <c r="P3822" s="7">
        <f t="shared" si="489"/>
        <v>21.5</v>
      </c>
      <c r="Q3822" s="9" t="str">
        <f t="shared" si="484"/>
        <v>theater</v>
      </c>
      <c r="R3822" s="10" t="str">
        <f t="shared" si="485"/>
        <v>plays</v>
      </c>
      <c r="S3822" s="8">
        <f t="shared" si="486"/>
        <v>42160.443483796298</v>
      </c>
      <c r="T3822" s="8">
        <f t="shared" si="483"/>
        <v>42190.443483796298</v>
      </c>
      <c r="U3822" s="7">
        <f t="shared" si="487"/>
        <v>30</v>
      </c>
    </row>
    <row r="3823" spans="1:21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482"/>
        <v>104.54285714285714</v>
      </c>
      <c r="P3823" s="7">
        <f t="shared" si="489"/>
        <v>79.543478260869563</v>
      </c>
      <c r="Q3823" s="9" t="str">
        <f t="shared" si="484"/>
        <v>theater</v>
      </c>
      <c r="R3823" s="10" t="str">
        <f t="shared" si="485"/>
        <v>plays</v>
      </c>
      <c r="S3823" s="8">
        <f t="shared" si="486"/>
        <v>42340.972303240742</v>
      </c>
      <c r="T3823" s="8">
        <f t="shared" si="483"/>
        <v>42372.972303240742</v>
      </c>
      <c r="U3823" s="7">
        <f t="shared" si="487"/>
        <v>32</v>
      </c>
    </row>
    <row r="3824" spans="1:21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482"/>
        <v>110.02</v>
      </c>
      <c r="P3824" s="7">
        <f t="shared" si="489"/>
        <v>72.381578947368425</v>
      </c>
      <c r="Q3824" s="9" t="str">
        <f t="shared" si="484"/>
        <v>theater</v>
      </c>
      <c r="R3824" s="10" t="str">
        <f t="shared" si="485"/>
        <v>plays</v>
      </c>
      <c r="S3824" s="8">
        <f t="shared" si="486"/>
        <v>42329.629826388882</v>
      </c>
      <c r="T3824" s="8">
        <f t="shared" si="483"/>
        <v>42388.749305555553</v>
      </c>
      <c r="U3824" s="7">
        <f t="shared" si="487"/>
        <v>59.119479166671226</v>
      </c>
    </row>
    <row r="3825" spans="1:21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482"/>
        <v>106</v>
      </c>
      <c r="P3825" s="7">
        <f t="shared" si="489"/>
        <v>64.634146341463421</v>
      </c>
      <c r="Q3825" s="9" t="str">
        <f t="shared" si="484"/>
        <v>theater</v>
      </c>
      <c r="R3825" s="10" t="str">
        <f t="shared" si="485"/>
        <v>plays</v>
      </c>
      <c r="S3825" s="8">
        <f t="shared" si="486"/>
        <v>42170.701898148145</v>
      </c>
      <c r="T3825" s="8">
        <f t="shared" si="483"/>
        <v>42204.957638888889</v>
      </c>
      <c r="U3825" s="7">
        <f t="shared" si="487"/>
        <v>34.255740740743931</v>
      </c>
    </row>
    <row r="3826" spans="1:21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482"/>
        <v>108</v>
      </c>
      <c r="P3826" s="7">
        <f t="shared" si="489"/>
        <v>38.571428571428569</v>
      </c>
      <c r="Q3826" s="9" t="str">
        <f t="shared" si="484"/>
        <v>theater</v>
      </c>
      <c r="R3826" s="10" t="str">
        <f t="shared" si="485"/>
        <v>plays</v>
      </c>
      <c r="S3826" s="8">
        <f t="shared" si="486"/>
        <v>42571.417858796289</v>
      </c>
      <c r="T3826" s="8">
        <f t="shared" si="483"/>
        <v>42583.361805555549</v>
      </c>
      <c r="U3826" s="7">
        <f t="shared" si="487"/>
        <v>11.943946759260143</v>
      </c>
    </row>
    <row r="3827" spans="1:21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482"/>
        <v>105.42</v>
      </c>
      <c r="P3827" s="7">
        <f t="shared" si="489"/>
        <v>107.57142857142857</v>
      </c>
      <c r="Q3827" s="9" t="str">
        <f t="shared" si="484"/>
        <v>theater</v>
      </c>
      <c r="R3827" s="10" t="str">
        <f t="shared" si="485"/>
        <v>plays</v>
      </c>
      <c r="S3827" s="8">
        <f t="shared" si="486"/>
        <v>42150.861273148148</v>
      </c>
      <c r="T3827" s="8">
        <f t="shared" si="483"/>
        <v>42171.861273148148</v>
      </c>
      <c r="U3827" s="7">
        <f t="shared" si="487"/>
        <v>21</v>
      </c>
    </row>
    <row r="3828" spans="1:21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482"/>
        <v>119.16666666666667</v>
      </c>
      <c r="P3828" s="7">
        <f t="shared" si="489"/>
        <v>27.5</v>
      </c>
      <c r="Q3828" s="9" t="str">
        <f t="shared" si="484"/>
        <v>theater</v>
      </c>
      <c r="R3828" s="10" t="str">
        <f t="shared" si="485"/>
        <v>plays</v>
      </c>
      <c r="S3828" s="8">
        <f t="shared" si="486"/>
        <v>42101.215208333328</v>
      </c>
      <c r="T3828" s="8">
        <f t="shared" si="483"/>
        <v>42131.215208333328</v>
      </c>
      <c r="U3828" s="7">
        <f t="shared" si="487"/>
        <v>30</v>
      </c>
    </row>
    <row r="3829" spans="1:21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482"/>
        <v>152.66666666666666</v>
      </c>
      <c r="P3829" s="7">
        <f t="shared" si="489"/>
        <v>70.461538461538467</v>
      </c>
      <c r="Q3829" s="9" t="str">
        <f t="shared" si="484"/>
        <v>theater</v>
      </c>
      <c r="R3829" s="10" t="str">
        <f t="shared" si="485"/>
        <v>plays</v>
      </c>
      <c r="S3829" s="8">
        <f t="shared" si="486"/>
        <v>42034.719918981478</v>
      </c>
      <c r="T3829" s="8">
        <f t="shared" si="483"/>
        <v>42089.791666666664</v>
      </c>
      <c r="U3829" s="7">
        <f t="shared" si="487"/>
        <v>55.071747685185983</v>
      </c>
    </row>
    <row r="3830" spans="1:21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482"/>
        <v>100</v>
      </c>
      <c r="P3830" s="7">
        <f t="shared" si="489"/>
        <v>178.57142857142858</v>
      </c>
      <c r="Q3830" s="9" t="str">
        <f t="shared" si="484"/>
        <v>theater</v>
      </c>
      <c r="R3830" s="10" t="str">
        <f t="shared" si="485"/>
        <v>plays</v>
      </c>
      <c r="S3830" s="8">
        <f t="shared" si="486"/>
        <v>41944.319293981483</v>
      </c>
      <c r="T3830" s="8">
        <f t="shared" si="483"/>
        <v>42004.36096064814</v>
      </c>
      <c r="U3830" s="7">
        <f t="shared" si="487"/>
        <v>60.041666666656965</v>
      </c>
    </row>
    <row r="3831" spans="1:21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482"/>
        <v>100.2</v>
      </c>
      <c r="P3831" s="7">
        <f t="shared" si="489"/>
        <v>62.625</v>
      </c>
      <c r="Q3831" s="9" t="str">
        <f t="shared" si="484"/>
        <v>theater</v>
      </c>
      <c r="R3831" s="10" t="str">
        <f t="shared" si="485"/>
        <v>plays</v>
      </c>
      <c r="S3831" s="8">
        <f t="shared" si="486"/>
        <v>42593.657071759262</v>
      </c>
      <c r="T3831" s="8">
        <f t="shared" si="483"/>
        <v>42613.657071759262</v>
      </c>
      <c r="U3831" s="7">
        <f t="shared" si="487"/>
        <v>20</v>
      </c>
    </row>
    <row r="3832" spans="1:21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482"/>
        <v>225</v>
      </c>
      <c r="P3832" s="7">
        <f t="shared" si="489"/>
        <v>75</v>
      </c>
      <c r="Q3832" s="9" t="str">
        <f t="shared" si="484"/>
        <v>theater</v>
      </c>
      <c r="R3832" s="10" t="str">
        <f t="shared" si="485"/>
        <v>plays</v>
      </c>
      <c r="S3832" s="8">
        <f t="shared" si="486"/>
        <v>42503.532534722217</v>
      </c>
      <c r="T3832" s="8">
        <f t="shared" si="483"/>
        <v>42517.532534722217</v>
      </c>
      <c r="U3832" s="7">
        <f t="shared" si="487"/>
        <v>14</v>
      </c>
    </row>
    <row r="3833" spans="1:21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482"/>
        <v>106.02200000000001</v>
      </c>
      <c r="P3833" s="7">
        <f t="shared" si="489"/>
        <v>58.901111111111113</v>
      </c>
      <c r="Q3833" s="9" t="str">
        <f t="shared" si="484"/>
        <v>theater</v>
      </c>
      <c r="R3833" s="10" t="str">
        <f t="shared" si="485"/>
        <v>plays</v>
      </c>
      <c r="S3833" s="8">
        <f t="shared" si="486"/>
        <v>41927.640567129631</v>
      </c>
      <c r="T3833" s="8">
        <f t="shared" si="483"/>
        <v>41948.682233796295</v>
      </c>
      <c r="U3833" s="7">
        <f t="shared" si="487"/>
        <v>21.041666666664241</v>
      </c>
    </row>
    <row r="3834" spans="1:21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482"/>
        <v>104.66666666666667</v>
      </c>
      <c r="P3834" s="7">
        <f t="shared" si="489"/>
        <v>139.55555555555554</v>
      </c>
      <c r="Q3834" s="9" t="str">
        <f t="shared" si="484"/>
        <v>theater</v>
      </c>
      <c r="R3834" s="10" t="str">
        <f t="shared" si="485"/>
        <v>plays</v>
      </c>
      <c r="S3834" s="8">
        <f t="shared" si="486"/>
        <v>42374.906655092585</v>
      </c>
      <c r="T3834" s="8">
        <f t="shared" si="483"/>
        <v>42419.906655092585</v>
      </c>
      <c r="U3834" s="7">
        <f t="shared" si="487"/>
        <v>45</v>
      </c>
    </row>
    <row r="3835" spans="1:21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482"/>
        <v>116.66666666666667</v>
      </c>
      <c r="P3835" s="7">
        <f t="shared" si="489"/>
        <v>70</v>
      </c>
      <c r="Q3835" s="9" t="str">
        <f t="shared" si="484"/>
        <v>theater</v>
      </c>
      <c r="R3835" s="10" t="str">
        <f t="shared" si="485"/>
        <v>plays</v>
      </c>
      <c r="S3835" s="8">
        <f t="shared" si="486"/>
        <v>41963.664027777777</v>
      </c>
      <c r="T3835" s="8">
        <f t="shared" si="483"/>
        <v>41974.589583333327</v>
      </c>
      <c r="U3835" s="7">
        <f t="shared" si="487"/>
        <v>10.925555555550091</v>
      </c>
    </row>
    <row r="3836" spans="1:21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482"/>
        <v>109.03333333333333</v>
      </c>
      <c r="P3836" s="7">
        <f t="shared" si="489"/>
        <v>57.385964912280699</v>
      </c>
      <c r="Q3836" s="9" t="str">
        <f t="shared" si="484"/>
        <v>theater</v>
      </c>
      <c r="R3836" s="10" t="str">
        <f t="shared" si="485"/>
        <v>plays</v>
      </c>
      <c r="S3836" s="8">
        <f t="shared" si="486"/>
        <v>42143.236886574072</v>
      </c>
      <c r="T3836" s="8">
        <f t="shared" si="483"/>
        <v>42173.236886574072</v>
      </c>
      <c r="U3836" s="7">
        <f t="shared" si="487"/>
        <v>30</v>
      </c>
    </row>
    <row r="3837" spans="1:21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482"/>
        <v>160</v>
      </c>
      <c r="P3837" s="7">
        <f t="shared" si="489"/>
        <v>40</v>
      </c>
      <c r="Q3837" s="9" t="str">
        <f t="shared" si="484"/>
        <v>theater</v>
      </c>
      <c r="R3837" s="10" t="str">
        <f t="shared" si="485"/>
        <v>plays</v>
      </c>
      <c r="S3837" s="8">
        <f t="shared" si="486"/>
        <v>42460.733888888884</v>
      </c>
      <c r="T3837" s="8">
        <f t="shared" si="483"/>
        <v>42481.733888888884</v>
      </c>
      <c r="U3837" s="7">
        <f t="shared" si="487"/>
        <v>21</v>
      </c>
    </row>
    <row r="3838" spans="1:21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482"/>
        <v>112.5</v>
      </c>
      <c r="P3838" s="7">
        <f t="shared" si="489"/>
        <v>64.285714285714292</v>
      </c>
      <c r="Q3838" s="9" t="str">
        <f t="shared" si="484"/>
        <v>theater</v>
      </c>
      <c r="R3838" s="10" t="str">
        <f t="shared" si="485"/>
        <v>plays</v>
      </c>
      <c r="S3838" s="8">
        <f t="shared" si="486"/>
        <v>42553.718194444438</v>
      </c>
      <c r="T3838" s="8">
        <f t="shared" si="483"/>
        <v>42584.964583333327</v>
      </c>
      <c r="U3838" s="7">
        <f t="shared" si="487"/>
        <v>31.24638888888876</v>
      </c>
    </row>
    <row r="3839" spans="1:21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482"/>
        <v>102.1</v>
      </c>
      <c r="P3839" s="7">
        <f t="shared" ref="P3839:P3864" si="490">E3839/L3839</f>
        <v>120.11764705882354</v>
      </c>
      <c r="Q3839" s="9" t="str">
        <f t="shared" si="484"/>
        <v>theater</v>
      </c>
      <c r="R3839" s="10" t="str">
        <f t="shared" si="485"/>
        <v>plays</v>
      </c>
      <c r="S3839" s="8">
        <f t="shared" si="486"/>
        <v>42152.557384259257</v>
      </c>
      <c r="T3839" s="8">
        <f t="shared" si="483"/>
        <v>42188.557384259257</v>
      </c>
      <c r="U3839" s="7">
        <f t="shared" si="487"/>
        <v>36</v>
      </c>
    </row>
    <row r="3840" spans="1:21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482"/>
        <v>100.824</v>
      </c>
      <c r="P3840" s="7">
        <f t="shared" si="490"/>
        <v>1008.24</v>
      </c>
      <c r="Q3840" s="9" t="str">
        <f t="shared" si="484"/>
        <v>theater</v>
      </c>
      <c r="R3840" s="10" t="str">
        <f t="shared" si="485"/>
        <v>plays</v>
      </c>
      <c r="S3840" s="8">
        <f t="shared" si="486"/>
        <v>42116.502418981479</v>
      </c>
      <c r="T3840" s="8">
        <f t="shared" si="483"/>
        <v>42146.502418981479</v>
      </c>
      <c r="U3840" s="7">
        <f t="shared" si="487"/>
        <v>30</v>
      </c>
    </row>
    <row r="3841" spans="1:21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482"/>
        <v>101.25</v>
      </c>
      <c r="P3841" s="7">
        <f t="shared" si="490"/>
        <v>63.28125</v>
      </c>
      <c r="Q3841" s="9" t="str">
        <f t="shared" si="484"/>
        <v>theater</v>
      </c>
      <c r="R3841" s="10" t="str">
        <f t="shared" si="485"/>
        <v>plays</v>
      </c>
      <c r="S3841" s="8">
        <f t="shared" si="486"/>
        <v>42154.934305555558</v>
      </c>
      <c r="T3841" s="8">
        <f t="shared" si="483"/>
        <v>42214.934305555558</v>
      </c>
      <c r="U3841" s="7">
        <f t="shared" si="487"/>
        <v>60</v>
      </c>
    </row>
    <row r="3842" spans="1:21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491">E3842*100/D3842</f>
        <v>6500</v>
      </c>
      <c r="P3842" s="7">
        <f t="shared" si="490"/>
        <v>21.666666666666668</v>
      </c>
      <c r="Q3842" s="9" t="str">
        <f t="shared" si="484"/>
        <v>theater</v>
      </c>
      <c r="R3842" s="10" t="str">
        <f t="shared" si="485"/>
        <v>plays</v>
      </c>
      <c r="S3842" s="8">
        <f t="shared" si="486"/>
        <v>42432.493391203701</v>
      </c>
      <c r="T3842" s="8">
        <f t="shared" ref="T3842:T3905" si="492">(I3842/86400)+25569+(-5/24)</f>
        <v>42457.45172453703</v>
      </c>
      <c r="U3842" s="7">
        <f t="shared" si="487"/>
        <v>24.958333333328483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491"/>
        <v>8.7200000000000006</v>
      </c>
      <c r="P3843" s="7">
        <f t="shared" si="490"/>
        <v>25.647058823529413</v>
      </c>
      <c r="Q3843" s="9" t="str">
        <f t="shared" ref="Q3843:Q3906" si="493">LEFT(N3843, SEARCH("/",N3843,1)-1)</f>
        <v>theater</v>
      </c>
      <c r="R3843" s="10" t="str">
        <f t="shared" ref="R3843:R3906" si="494">RIGHT(N3843,LEN(N3843)-FIND("/",N3843))</f>
        <v>plays</v>
      </c>
      <c r="S3843" s="8">
        <f t="shared" ref="S3843:S3906" si="495">(J3843/86400)+25569+(-5/24)</f>
        <v>41780.57739583333</v>
      </c>
      <c r="T3843" s="8">
        <f t="shared" si="492"/>
        <v>41840.57739583333</v>
      </c>
      <c r="U3843" s="7">
        <f t="shared" ref="U3843:U3906" si="496">T3843-S3843</f>
        <v>60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491"/>
        <v>21.94</v>
      </c>
      <c r="P3844" s="7">
        <f t="shared" si="490"/>
        <v>47.695652173913047</v>
      </c>
      <c r="Q3844" s="9" t="str">
        <f t="shared" si="493"/>
        <v>theater</v>
      </c>
      <c r="R3844" s="10" t="str">
        <f t="shared" si="494"/>
        <v>plays</v>
      </c>
      <c r="S3844" s="8">
        <f t="shared" si="495"/>
        <v>41740.285324074073</v>
      </c>
      <c r="T3844" s="8">
        <f t="shared" si="492"/>
        <v>41770.285324074073</v>
      </c>
      <c r="U3844" s="7">
        <f t="shared" si="496"/>
        <v>30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491"/>
        <v>21.3</v>
      </c>
      <c r="P3845" s="7">
        <f t="shared" si="490"/>
        <v>56.05263157894737</v>
      </c>
      <c r="Q3845" s="9" t="str">
        <f t="shared" si="493"/>
        <v>theater</v>
      </c>
      <c r="R3845" s="10" t="str">
        <f t="shared" si="494"/>
        <v>plays</v>
      </c>
      <c r="S3845" s="8">
        <f t="shared" si="495"/>
        <v>41765.864166666666</v>
      </c>
      <c r="T3845" s="8">
        <f t="shared" si="492"/>
        <v>41790.864166666666</v>
      </c>
      <c r="U3845" s="7">
        <f t="shared" si="496"/>
        <v>25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491"/>
        <v>41.489795918367349</v>
      </c>
      <c r="P3846" s="7">
        <f t="shared" si="490"/>
        <v>81.319999999999993</v>
      </c>
      <c r="Q3846" s="9" t="str">
        <f t="shared" si="493"/>
        <v>theater</v>
      </c>
      <c r="R3846" s="10" t="str">
        <f t="shared" si="494"/>
        <v>plays</v>
      </c>
      <c r="S3846" s="8">
        <f t="shared" si="495"/>
        <v>41766.408958333333</v>
      </c>
      <c r="T3846" s="8">
        <f t="shared" si="492"/>
        <v>41793.082638888889</v>
      </c>
      <c r="U3846" s="7">
        <f t="shared" si="496"/>
        <v>26.67368055555562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491"/>
        <v>2.105</v>
      </c>
      <c r="P3847" s="7">
        <f t="shared" si="490"/>
        <v>70.166666666666671</v>
      </c>
      <c r="Q3847" s="9" t="str">
        <f t="shared" si="493"/>
        <v>theater</v>
      </c>
      <c r="R3847" s="10" t="str">
        <f t="shared" si="494"/>
        <v>plays</v>
      </c>
      <c r="S3847" s="8">
        <f t="shared" si="495"/>
        <v>42248.418680555558</v>
      </c>
      <c r="T3847" s="8">
        <f t="shared" si="492"/>
        <v>42278.418680555558</v>
      </c>
      <c r="U3847" s="7">
        <f t="shared" si="496"/>
        <v>30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491"/>
        <v>2.7</v>
      </c>
      <c r="P3848" s="7">
        <f t="shared" si="490"/>
        <v>23.625</v>
      </c>
      <c r="Q3848" s="9" t="str">
        <f t="shared" si="493"/>
        <v>theater</v>
      </c>
      <c r="R3848" s="10" t="str">
        <f t="shared" si="494"/>
        <v>plays</v>
      </c>
      <c r="S3848" s="8">
        <f t="shared" si="495"/>
        <v>41885.01321759259</v>
      </c>
      <c r="T3848" s="8">
        <f t="shared" si="492"/>
        <v>41916.082638888889</v>
      </c>
      <c r="U3848" s="7">
        <f t="shared" si="496"/>
        <v>31.06942129629897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491"/>
        <v>16.161904761904761</v>
      </c>
      <c r="P3849" s="7">
        <f t="shared" si="490"/>
        <v>188.55555555555554</v>
      </c>
      <c r="Q3849" s="9" t="str">
        <f t="shared" si="493"/>
        <v>theater</v>
      </c>
      <c r="R3849" s="10" t="str">
        <f t="shared" si="494"/>
        <v>plays</v>
      </c>
      <c r="S3849" s="8">
        <f t="shared" si="495"/>
        <v>42159.016099537032</v>
      </c>
      <c r="T3849" s="8">
        <f t="shared" si="492"/>
        <v>42204.016099537032</v>
      </c>
      <c r="U3849" s="7">
        <f t="shared" si="496"/>
        <v>45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491"/>
        <v>16.376923076923077</v>
      </c>
      <c r="P3850" s="7">
        <f t="shared" si="490"/>
        <v>49.511627906976742</v>
      </c>
      <c r="Q3850" s="9" t="str">
        <f t="shared" si="493"/>
        <v>theater</v>
      </c>
      <c r="R3850" s="10" t="str">
        <f t="shared" si="494"/>
        <v>plays</v>
      </c>
      <c r="S3850" s="8">
        <f t="shared" si="495"/>
        <v>42265.608668981477</v>
      </c>
      <c r="T3850" s="8">
        <f t="shared" si="492"/>
        <v>42295.608668981477</v>
      </c>
      <c r="U3850" s="7">
        <f t="shared" si="496"/>
        <v>30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491"/>
        <v>7.043333333333333</v>
      </c>
      <c r="P3851" s="7">
        <f t="shared" si="490"/>
        <v>75.464285714285708</v>
      </c>
      <c r="Q3851" s="9" t="str">
        <f t="shared" si="493"/>
        <v>theater</v>
      </c>
      <c r="R3851" s="10" t="str">
        <f t="shared" si="494"/>
        <v>plays</v>
      </c>
      <c r="S3851" s="8">
        <f t="shared" si="495"/>
        <v>42136.558842592589</v>
      </c>
      <c r="T3851" s="8">
        <f t="shared" si="492"/>
        <v>42166.558842592589</v>
      </c>
      <c r="U3851" s="7">
        <f t="shared" si="496"/>
        <v>30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491"/>
        <v>3.8</v>
      </c>
      <c r="P3852" s="7">
        <f t="shared" si="490"/>
        <v>9.5</v>
      </c>
      <c r="Q3852" s="9" t="str">
        <f t="shared" si="493"/>
        <v>theater</v>
      </c>
      <c r="R3852" s="10" t="str">
        <f t="shared" si="494"/>
        <v>plays</v>
      </c>
      <c r="S3852" s="8">
        <f t="shared" si="495"/>
        <v>41974.916006944441</v>
      </c>
      <c r="T3852" s="8">
        <f t="shared" si="492"/>
        <v>42004.916006944441</v>
      </c>
      <c r="U3852" s="7">
        <f t="shared" si="496"/>
        <v>30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491"/>
        <v>34.08</v>
      </c>
      <c r="P3853" s="7">
        <f t="shared" si="490"/>
        <v>35.5</v>
      </c>
      <c r="Q3853" s="9" t="str">
        <f t="shared" si="493"/>
        <v>theater</v>
      </c>
      <c r="R3853" s="10" t="str">
        <f t="shared" si="494"/>
        <v>plays</v>
      </c>
      <c r="S3853" s="8">
        <f t="shared" si="495"/>
        <v>42172.23123842592</v>
      </c>
      <c r="T3853" s="8">
        <f t="shared" si="492"/>
        <v>42202.23123842592</v>
      </c>
      <c r="U3853" s="7">
        <f t="shared" si="496"/>
        <v>30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491"/>
        <v>0.2</v>
      </c>
      <c r="P3854" s="7">
        <f t="shared" si="490"/>
        <v>10</v>
      </c>
      <c r="Q3854" s="9" t="str">
        <f t="shared" si="493"/>
        <v>theater</v>
      </c>
      <c r="R3854" s="10" t="str">
        <f t="shared" si="494"/>
        <v>plays</v>
      </c>
      <c r="S3854" s="8">
        <f t="shared" si="495"/>
        <v>42064.982361111113</v>
      </c>
      <c r="T3854" s="8">
        <f t="shared" si="492"/>
        <v>42089.940694444442</v>
      </c>
      <c r="U3854" s="7">
        <f t="shared" si="496"/>
        <v>24.958333333328483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491"/>
        <v>2.5999999999999999E-2</v>
      </c>
      <c r="P3855" s="7">
        <f t="shared" si="490"/>
        <v>13</v>
      </c>
      <c r="Q3855" s="9" t="str">
        <f t="shared" si="493"/>
        <v>theater</v>
      </c>
      <c r="R3855" s="10" t="str">
        <f t="shared" si="494"/>
        <v>plays</v>
      </c>
      <c r="S3855" s="8">
        <f t="shared" si="495"/>
        <v>41848.631689814814</v>
      </c>
      <c r="T3855" s="8">
        <f t="shared" si="492"/>
        <v>41883.631689814814</v>
      </c>
      <c r="U3855" s="7">
        <f t="shared" si="496"/>
        <v>35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491"/>
        <v>16.254545454545454</v>
      </c>
      <c r="P3856" s="7">
        <f t="shared" si="490"/>
        <v>89.4</v>
      </c>
      <c r="Q3856" s="9" t="str">
        <f t="shared" si="493"/>
        <v>theater</v>
      </c>
      <c r="R3856" s="10" t="str">
        <f t="shared" si="494"/>
        <v>plays</v>
      </c>
      <c r="S3856" s="8">
        <f t="shared" si="495"/>
        <v>42103.67659722222</v>
      </c>
      <c r="T3856" s="8">
        <f t="shared" si="492"/>
        <v>42133.67659722222</v>
      </c>
      <c r="U3856" s="7">
        <f t="shared" si="496"/>
        <v>30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491"/>
        <v>2.5</v>
      </c>
      <c r="P3857" s="7">
        <f t="shared" si="490"/>
        <v>25</v>
      </c>
      <c r="Q3857" s="9" t="str">
        <f t="shared" si="493"/>
        <v>theater</v>
      </c>
      <c r="R3857" s="10" t="str">
        <f t="shared" si="494"/>
        <v>plays</v>
      </c>
      <c r="S3857" s="8">
        <f t="shared" si="495"/>
        <v>42059.762395833335</v>
      </c>
      <c r="T3857" s="8">
        <f t="shared" si="492"/>
        <v>42089.720729166664</v>
      </c>
      <c r="U3857" s="7">
        <f t="shared" si="496"/>
        <v>29.958333333328483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491"/>
        <v>0.02</v>
      </c>
      <c r="P3858" s="7">
        <f t="shared" si="490"/>
        <v>1</v>
      </c>
      <c r="Q3858" s="9" t="str">
        <f t="shared" si="493"/>
        <v>theater</v>
      </c>
      <c r="R3858" s="10" t="str">
        <f t="shared" si="494"/>
        <v>plays</v>
      </c>
      <c r="S3858" s="8">
        <f t="shared" si="495"/>
        <v>42041.534756944442</v>
      </c>
      <c r="T3858" s="8">
        <f t="shared" si="492"/>
        <v>42071.493090277778</v>
      </c>
      <c r="U3858" s="7">
        <f t="shared" si="496"/>
        <v>29.958333333335759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491"/>
        <v>5.2</v>
      </c>
      <c r="P3859" s="7">
        <f t="shared" si="490"/>
        <v>65</v>
      </c>
      <c r="Q3859" s="9" t="str">
        <f t="shared" si="493"/>
        <v>theater</v>
      </c>
      <c r="R3859" s="10" t="str">
        <f t="shared" si="494"/>
        <v>plays</v>
      </c>
      <c r="S3859" s="8">
        <f t="shared" si="495"/>
        <v>41829.528819444444</v>
      </c>
      <c r="T3859" s="8">
        <f t="shared" si="492"/>
        <v>41852.508333333331</v>
      </c>
      <c r="U3859" s="7">
        <f t="shared" si="496"/>
        <v>22.979513888887595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491"/>
        <v>2</v>
      </c>
      <c r="P3860" s="7">
        <f t="shared" si="490"/>
        <v>10</v>
      </c>
      <c r="Q3860" s="9" t="str">
        <f t="shared" si="493"/>
        <v>theater</v>
      </c>
      <c r="R3860" s="10" t="str">
        <f t="shared" si="494"/>
        <v>plays</v>
      </c>
      <c r="S3860" s="8">
        <f t="shared" si="495"/>
        <v>42128.222731481474</v>
      </c>
      <c r="T3860" s="8">
        <f t="shared" si="492"/>
        <v>42146.666666666664</v>
      </c>
      <c r="U3860" s="7">
        <f t="shared" si="496"/>
        <v>18.443935185190639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491"/>
        <v>0.04</v>
      </c>
      <c r="P3861" s="7">
        <f t="shared" si="490"/>
        <v>1</v>
      </c>
      <c r="Q3861" s="9" t="str">
        <f t="shared" si="493"/>
        <v>theater</v>
      </c>
      <c r="R3861" s="10" t="str">
        <f t="shared" si="494"/>
        <v>plays</v>
      </c>
      <c r="S3861" s="8">
        <f t="shared" si="495"/>
        <v>41789.685266203705</v>
      </c>
      <c r="T3861" s="8">
        <f t="shared" si="492"/>
        <v>41815.666666666664</v>
      </c>
      <c r="U3861" s="7">
        <f t="shared" si="496"/>
        <v>25.981400462958845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491"/>
        <v>17.666666666666668</v>
      </c>
      <c r="P3862" s="7">
        <f t="shared" si="490"/>
        <v>81.538461538461533</v>
      </c>
      <c r="Q3862" s="9" t="str">
        <f t="shared" si="493"/>
        <v>theater</v>
      </c>
      <c r="R3862" s="10" t="str">
        <f t="shared" si="494"/>
        <v>plays</v>
      </c>
      <c r="S3862" s="8">
        <f t="shared" si="495"/>
        <v>41833.452662037038</v>
      </c>
      <c r="T3862" s="8">
        <f t="shared" si="492"/>
        <v>41863.452662037038</v>
      </c>
      <c r="U3862" s="7">
        <f t="shared" si="496"/>
        <v>30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491"/>
        <v>5</v>
      </c>
      <c r="P3863" s="7">
        <f t="shared" si="490"/>
        <v>100</v>
      </c>
      <c r="Q3863" s="9" t="str">
        <f t="shared" si="493"/>
        <v>theater</v>
      </c>
      <c r="R3863" s="10" t="str">
        <f t="shared" si="494"/>
        <v>plays</v>
      </c>
      <c r="S3863" s="8">
        <f t="shared" si="495"/>
        <v>41914.381678240738</v>
      </c>
      <c r="T3863" s="8">
        <f t="shared" si="492"/>
        <v>41955.699305555558</v>
      </c>
      <c r="U3863" s="7">
        <f t="shared" si="496"/>
        <v>41.317627314820129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491"/>
        <v>1.3333333333333334E-2</v>
      </c>
      <c r="P3864" s="7">
        <f t="shared" si="490"/>
        <v>1</v>
      </c>
      <c r="Q3864" s="9" t="str">
        <f t="shared" si="493"/>
        <v>theater</v>
      </c>
      <c r="R3864" s="10" t="str">
        <f t="shared" si="494"/>
        <v>plays</v>
      </c>
      <c r="S3864" s="8">
        <f t="shared" si="495"/>
        <v>42611.052731481475</v>
      </c>
      <c r="T3864" s="8">
        <f t="shared" si="492"/>
        <v>42625.499305555553</v>
      </c>
      <c r="U3864" s="7">
        <f t="shared" si="496"/>
        <v>14.446574074077944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491"/>
        <v>0</v>
      </c>
      <c r="P3865" s="7">
        <f>IF(L3865&gt;0, E3865/L3865,0)</f>
        <v>0</v>
      </c>
      <c r="Q3865" s="9" t="str">
        <f t="shared" si="493"/>
        <v>theater</v>
      </c>
      <c r="R3865" s="10" t="str">
        <f t="shared" si="494"/>
        <v>plays</v>
      </c>
      <c r="S3865" s="8">
        <f t="shared" si="495"/>
        <v>42253.424826388888</v>
      </c>
      <c r="T3865" s="8">
        <f t="shared" si="492"/>
        <v>42313.466493055552</v>
      </c>
      <c r="U3865" s="7">
        <f t="shared" si="496"/>
        <v>60.041666666664241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491"/>
        <v>1.2</v>
      </c>
      <c r="P3866" s="7">
        <f t="shared" ref="P3866:P3873" si="497">E3866/L3866</f>
        <v>20</v>
      </c>
      <c r="Q3866" s="9" t="str">
        <f t="shared" si="493"/>
        <v>theater</v>
      </c>
      <c r="R3866" s="10" t="str">
        <f t="shared" si="494"/>
        <v>plays</v>
      </c>
      <c r="S3866" s="8">
        <f t="shared" si="495"/>
        <v>42295.683495370373</v>
      </c>
      <c r="T3866" s="8">
        <f t="shared" si="492"/>
        <v>42325.72516203703</v>
      </c>
      <c r="U3866" s="7">
        <f t="shared" si="496"/>
        <v>30.041666666656965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491"/>
        <v>26.937422295897225</v>
      </c>
      <c r="P3867" s="7">
        <f t="shared" si="497"/>
        <v>46.428571428571431</v>
      </c>
      <c r="Q3867" s="9" t="str">
        <f t="shared" si="493"/>
        <v>theater</v>
      </c>
      <c r="R3867" s="10" t="str">
        <f t="shared" si="494"/>
        <v>plays</v>
      </c>
      <c r="S3867" s="8">
        <f t="shared" si="495"/>
        <v>41841.44326388889</v>
      </c>
      <c r="T3867" s="8">
        <f t="shared" si="492"/>
        <v>41881.020833333328</v>
      </c>
      <c r="U3867" s="7">
        <f t="shared" si="496"/>
        <v>39.577569444438268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491"/>
        <v>0.55000000000000004</v>
      </c>
      <c r="P3868" s="7">
        <f t="shared" si="497"/>
        <v>5.5</v>
      </c>
      <c r="Q3868" s="9" t="str">
        <f t="shared" si="493"/>
        <v>theater</v>
      </c>
      <c r="R3868" s="10" t="str">
        <f t="shared" si="494"/>
        <v>plays</v>
      </c>
      <c r="S3868" s="8">
        <f t="shared" si="495"/>
        <v>42402.738668981481</v>
      </c>
      <c r="T3868" s="8">
        <f t="shared" si="492"/>
        <v>42451.936805555553</v>
      </c>
      <c r="U3868" s="7">
        <f t="shared" si="496"/>
        <v>49.198136574072123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491"/>
        <v>12.55</v>
      </c>
      <c r="P3869" s="7">
        <f t="shared" si="497"/>
        <v>50.2</v>
      </c>
      <c r="Q3869" s="9" t="str">
        <f t="shared" si="493"/>
        <v>theater</v>
      </c>
      <c r="R3869" s="10" t="str">
        <f t="shared" si="494"/>
        <v>plays</v>
      </c>
      <c r="S3869" s="8">
        <f t="shared" si="495"/>
        <v>42509.605775462966</v>
      </c>
      <c r="T3869" s="8">
        <f t="shared" si="492"/>
        <v>42539.605775462966</v>
      </c>
      <c r="U3869" s="7">
        <f t="shared" si="496"/>
        <v>30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491"/>
        <v>0.2</v>
      </c>
      <c r="P3870" s="7">
        <f t="shared" si="497"/>
        <v>10</v>
      </c>
      <c r="Q3870" s="9" t="str">
        <f t="shared" si="493"/>
        <v>theater</v>
      </c>
      <c r="R3870" s="10" t="str">
        <f t="shared" si="494"/>
        <v>musical</v>
      </c>
      <c r="S3870" s="8">
        <f t="shared" si="495"/>
        <v>41865.45144675926</v>
      </c>
      <c r="T3870" s="8">
        <f t="shared" si="492"/>
        <v>41890.45144675926</v>
      </c>
      <c r="U3870" s="7">
        <f t="shared" si="496"/>
        <v>25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491"/>
        <v>3.4474868431088401</v>
      </c>
      <c r="P3871" s="7">
        <f t="shared" si="497"/>
        <v>30.133333333333333</v>
      </c>
      <c r="Q3871" s="9" t="str">
        <f t="shared" si="493"/>
        <v>theater</v>
      </c>
      <c r="R3871" s="10" t="str">
        <f t="shared" si="494"/>
        <v>musical</v>
      </c>
      <c r="S3871" s="8">
        <f t="shared" si="495"/>
        <v>42047.516111111108</v>
      </c>
      <c r="T3871" s="8">
        <f t="shared" si="492"/>
        <v>42076.924305555549</v>
      </c>
      <c r="U3871" s="7">
        <f t="shared" si="496"/>
        <v>29.408194444440596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491"/>
        <v>15</v>
      </c>
      <c r="P3872" s="7">
        <f t="shared" si="497"/>
        <v>150</v>
      </c>
      <c r="Q3872" s="9" t="str">
        <f t="shared" si="493"/>
        <v>theater</v>
      </c>
      <c r="R3872" s="10" t="str">
        <f t="shared" si="494"/>
        <v>musical</v>
      </c>
      <c r="S3872" s="8">
        <f t="shared" si="495"/>
        <v>41792.963865740741</v>
      </c>
      <c r="T3872" s="8">
        <f t="shared" si="492"/>
        <v>41822.963865740741</v>
      </c>
      <c r="U3872" s="7">
        <f t="shared" si="496"/>
        <v>30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491"/>
        <v>2.6666666666666665</v>
      </c>
      <c r="P3873" s="7">
        <f t="shared" si="497"/>
        <v>13.333333333333334</v>
      </c>
      <c r="Q3873" s="9" t="str">
        <f t="shared" si="493"/>
        <v>theater</v>
      </c>
      <c r="R3873" s="10" t="str">
        <f t="shared" si="494"/>
        <v>musical</v>
      </c>
      <c r="S3873" s="8">
        <f t="shared" si="495"/>
        <v>42763.572337962956</v>
      </c>
      <c r="T3873" s="8">
        <f t="shared" si="492"/>
        <v>42823.530671296299</v>
      </c>
      <c r="U3873" s="7">
        <f t="shared" si="496"/>
        <v>59.958333333343035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491"/>
        <v>0</v>
      </c>
      <c r="P3874" s="7">
        <f>IF(L3874&gt;0, E3874/L3874,0)</f>
        <v>0</v>
      </c>
      <c r="Q3874" s="9" t="str">
        <f t="shared" si="493"/>
        <v>theater</v>
      </c>
      <c r="R3874" s="10" t="str">
        <f t="shared" si="494"/>
        <v>musical</v>
      </c>
      <c r="S3874" s="8">
        <f t="shared" si="495"/>
        <v>42179.9374537037</v>
      </c>
      <c r="T3874" s="8">
        <f t="shared" si="492"/>
        <v>42229.9374537037</v>
      </c>
      <c r="U3874" s="7">
        <f t="shared" si="496"/>
        <v>50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491"/>
        <v>0</v>
      </c>
      <c r="P3875" s="7">
        <f>IF(L3875&gt;0, E3875/L3875,0)</f>
        <v>0</v>
      </c>
      <c r="Q3875" s="9" t="str">
        <f t="shared" si="493"/>
        <v>theater</v>
      </c>
      <c r="R3875" s="10" t="str">
        <f t="shared" si="494"/>
        <v>musical</v>
      </c>
      <c r="S3875" s="8">
        <f t="shared" si="495"/>
        <v>42255.487673611111</v>
      </c>
      <c r="T3875" s="8">
        <f t="shared" si="492"/>
        <v>42285.487673611111</v>
      </c>
      <c r="U3875" s="7">
        <f t="shared" si="496"/>
        <v>30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491"/>
        <v>0</v>
      </c>
      <c r="P3876" s="7">
        <f>IF(L3876&gt;0, E3876/L3876,0)</f>
        <v>0</v>
      </c>
      <c r="Q3876" s="9" t="str">
        <f t="shared" si="493"/>
        <v>theater</v>
      </c>
      <c r="R3876" s="10" t="str">
        <f t="shared" si="494"/>
        <v>musical</v>
      </c>
      <c r="S3876" s="8">
        <f t="shared" si="495"/>
        <v>42006.808124999996</v>
      </c>
      <c r="T3876" s="8">
        <f t="shared" si="492"/>
        <v>42027.833333333336</v>
      </c>
      <c r="U3876" s="7">
        <f t="shared" si="496"/>
        <v>21.025208333339833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491"/>
        <v>0</v>
      </c>
      <c r="P3877" s="7">
        <f>IF(L3877&gt;0, E3877/L3877,0)</f>
        <v>0</v>
      </c>
      <c r="Q3877" s="9" t="str">
        <f t="shared" si="493"/>
        <v>theater</v>
      </c>
      <c r="R3877" s="10" t="str">
        <f t="shared" si="494"/>
        <v>musical</v>
      </c>
      <c r="S3877" s="8">
        <f t="shared" si="495"/>
        <v>42615.138483796291</v>
      </c>
      <c r="T3877" s="8">
        <f t="shared" si="492"/>
        <v>42616.208333333336</v>
      </c>
      <c r="U3877" s="7">
        <f t="shared" si="496"/>
        <v>1.0698495370452292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491"/>
        <v>52.794871794871796</v>
      </c>
      <c r="P3878" s="7">
        <f>E3878/L3878</f>
        <v>44.760869565217391</v>
      </c>
      <c r="Q3878" s="9" t="str">
        <f t="shared" si="493"/>
        <v>theater</v>
      </c>
      <c r="R3878" s="10" t="str">
        <f t="shared" si="494"/>
        <v>musical</v>
      </c>
      <c r="S3878" s="8">
        <f t="shared" si="495"/>
        <v>42372.415833333333</v>
      </c>
      <c r="T3878" s="8">
        <f t="shared" si="492"/>
        <v>42402.415833333333</v>
      </c>
      <c r="U3878" s="7">
        <f t="shared" si="496"/>
        <v>30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491"/>
        <v>4.9640000000000004</v>
      </c>
      <c r="P3879" s="7">
        <f>E3879/L3879</f>
        <v>88.642857142857139</v>
      </c>
      <c r="Q3879" s="9" t="str">
        <f t="shared" si="493"/>
        <v>theater</v>
      </c>
      <c r="R3879" s="10" t="str">
        <f t="shared" si="494"/>
        <v>musical</v>
      </c>
      <c r="S3879" s="8">
        <f t="shared" si="495"/>
        <v>42682.469351851854</v>
      </c>
      <c r="T3879" s="8">
        <f t="shared" si="492"/>
        <v>42712.469351851854</v>
      </c>
      <c r="U3879" s="7">
        <f t="shared" si="496"/>
        <v>30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491"/>
        <v>5.5555555555555552E-2</v>
      </c>
      <c r="P3880" s="7">
        <f>E3880/L3880</f>
        <v>10</v>
      </c>
      <c r="Q3880" s="9" t="str">
        <f t="shared" si="493"/>
        <v>theater</v>
      </c>
      <c r="R3880" s="10" t="str">
        <f t="shared" si="494"/>
        <v>musical</v>
      </c>
      <c r="S3880" s="8">
        <f t="shared" si="495"/>
        <v>42154.610486111109</v>
      </c>
      <c r="T3880" s="8">
        <f t="shared" si="492"/>
        <v>42184.957638888889</v>
      </c>
      <c r="U3880" s="7">
        <f t="shared" si="496"/>
        <v>30.347152777780138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491"/>
        <v>0</v>
      </c>
      <c r="P3881" s="7">
        <f>IF(L3881&gt;0, E3881/L3881,0)</f>
        <v>0</v>
      </c>
      <c r="Q3881" s="9" t="str">
        <f t="shared" si="493"/>
        <v>theater</v>
      </c>
      <c r="R3881" s="10" t="str">
        <f t="shared" si="494"/>
        <v>musical</v>
      </c>
      <c r="S3881" s="8">
        <f t="shared" si="495"/>
        <v>41999.652731481481</v>
      </c>
      <c r="T3881" s="8">
        <f t="shared" si="492"/>
        <v>42029.652731481481</v>
      </c>
      <c r="U3881" s="7">
        <f t="shared" si="496"/>
        <v>30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491"/>
        <v>13.066666666666666</v>
      </c>
      <c r="P3882" s="7">
        <f>E3882/L3882</f>
        <v>57.647058823529413</v>
      </c>
      <c r="Q3882" s="9" t="str">
        <f t="shared" si="493"/>
        <v>theater</v>
      </c>
      <c r="R3882" s="10" t="str">
        <f t="shared" si="494"/>
        <v>musical</v>
      </c>
      <c r="S3882" s="8">
        <f t="shared" si="495"/>
        <v>41815.606712962959</v>
      </c>
      <c r="T3882" s="8">
        <f t="shared" si="492"/>
        <v>41850.75</v>
      </c>
      <c r="U3882" s="7">
        <f t="shared" si="496"/>
        <v>35.143287037040864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491"/>
        <v>5</v>
      </c>
      <c r="P3883" s="7">
        <f>E3883/L3883</f>
        <v>25</v>
      </c>
      <c r="Q3883" s="9" t="str">
        <f t="shared" si="493"/>
        <v>theater</v>
      </c>
      <c r="R3883" s="10" t="str">
        <f t="shared" si="494"/>
        <v>musical</v>
      </c>
      <c r="S3883" s="8">
        <f t="shared" si="495"/>
        <v>42755.810173611106</v>
      </c>
      <c r="T3883" s="8">
        <f t="shared" si="492"/>
        <v>42785.810173611106</v>
      </c>
      <c r="U3883" s="7">
        <f t="shared" si="496"/>
        <v>30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491"/>
        <v>0</v>
      </c>
      <c r="P3884" s="7">
        <f>IF(L3884&gt;0, E3884/L3884,0)</f>
        <v>0</v>
      </c>
      <c r="Q3884" s="9" t="str">
        <f t="shared" si="493"/>
        <v>theater</v>
      </c>
      <c r="R3884" s="10" t="str">
        <f t="shared" si="494"/>
        <v>musical</v>
      </c>
      <c r="S3884" s="8">
        <f t="shared" si="495"/>
        <v>42373.77511574074</v>
      </c>
      <c r="T3884" s="8">
        <f t="shared" si="492"/>
        <v>42400.752083333333</v>
      </c>
      <c r="U3884" s="7">
        <f t="shared" si="496"/>
        <v>26.9769675925927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491"/>
        <v>0</v>
      </c>
      <c r="P3885" s="7">
        <f>IF(L3885&gt;0, E3885/L3885,0)</f>
        <v>0</v>
      </c>
      <c r="Q3885" s="9" t="str">
        <f t="shared" si="493"/>
        <v>theater</v>
      </c>
      <c r="R3885" s="10" t="str">
        <f t="shared" si="494"/>
        <v>musical</v>
      </c>
      <c r="S3885" s="8">
        <f t="shared" si="495"/>
        <v>41854.394317129627</v>
      </c>
      <c r="T3885" s="8">
        <f t="shared" si="492"/>
        <v>41884.394317129627</v>
      </c>
      <c r="U3885" s="7">
        <f t="shared" si="496"/>
        <v>30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491"/>
        <v>0</v>
      </c>
      <c r="P3886" s="7">
        <f>IF(L3886&gt;0, E3886/L3886,0)</f>
        <v>0</v>
      </c>
      <c r="Q3886" s="9" t="str">
        <f t="shared" si="493"/>
        <v>theater</v>
      </c>
      <c r="R3886" s="10" t="str">
        <f t="shared" si="494"/>
        <v>musical</v>
      </c>
      <c r="S3886" s="8">
        <f t="shared" si="495"/>
        <v>42065.583240740736</v>
      </c>
      <c r="T3886" s="8">
        <f t="shared" si="492"/>
        <v>42090.541574074072</v>
      </c>
      <c r="U3886" s="7">
        <f t="shared" si="496"/>
        <v>24.958333333335759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491"/>
        <v>0</v>
      </c>
      <c r="P3887" s="7">
        <f>IF(L3887&gt;0, E3887/L3887,0)</f>
        <v>0</v>
      </c>
      <c r="Q3887" s="9" t="str">
        <f t="shared" si="493"/>
        <v>theater</v>
      </c>
      <c r="R3887" s="10" t="str">
        <f t="shared" si="494"/>
        <v>musical</v>
      </c>
      <c r="S3887" s="8">
        <f t="shared" si="495"/>
        <v>42469.742951388886</v>
      </c>
      <c r="T3887" s="8">
        <f t="shared" si="492"/>
        <v>42499.742951388886</v>
      </c>
      <c r="U3887" s="7">
        <f t="shared" si="496"/>
        <v>30</v>
      </c>
    </row>
    <row r="3888" spans="1:21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491"/>
        <v>0</v>
      </c>
      <c r="P3888" s="7">
        <f>IF(L3888&gt;0, E3888/L3888,0)</f>
        <v>0</v>
      </c>
      <c r="Q3888" s="9" t="str">
        <f t="shared" si="493"/>
        <v>theater</v>
      </c>
      <c r="R3888" s="10" t="str">
        <f t="shared" si="494"/>
        <v>musical</v>
      </c>
      <c r="S3888" s="8">
        <f t="shared" si="495"/>
        <v>41954.019699074073</v>
      </c>
      <c r="T3888" s="8">
        <f t="shared" si="492"/>
        <v>41984.019699074073</v>
      </c>
      <c r="U3888" s="7">
        <f t="shared" si="496"/>
        <v>30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491"/>
        <v>1.75</v>
      </c>
      <c r="P3889" s="7">
        <f>E3889/L3889</f>
        <v>17.5</v>
      </c>
      <c r="Q3889" s="9" t="str">
        <f t="shared" si="493"/>
        <v>theater</v>
      </c>
      <c r="R3889" s="10" t="str">
        <f t="shared" si="494"/>
        <v>musical</v>
      </c>
      <c r="S3889" s="8">
        <f t="shared" si="495"/>
        <v>42079.649641203701</v>
      </c>
      <c r="T3889" s="8">
        <f t="shared" si="492"/>
        <v>42125.708333333336</v>
      </c>
      <c r="U3889" s="7">
        <f t="shared" si="496"/>
        <v>46.058692129634437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491"/>
        <v>27.1</v>
      </c>
      <c r="P3890" s="7">
        <f>E3890/L3890</f>
        <v>38.714285714285715</v>
      </c>
      <c r="Q3890" s="9" t="str">
        <f t="shared" si="493"/>
        <v>theater</v>
      </c>
      <c r="R3890" s="10" t="str">
        <f t="shared" si="494"/>
        <v>plays</v>
      </c>
      <c r="S3890" s="8">
        <f t="shared" si="495"/>
        <v>42762.337476851848</v>
      </c>
      <c r="T3890" s="8">
        <f t="shared" si="492"/>
        <v>42792.337476851848</v>
      </c>
      <c r="U3890" s="7">
        <f t="shared" si="496"/>
        <v>30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491"/>
        <v>1.4750000000000001</v>
      </c>
      <c r="P3891" s="7">
        <f>E3891/L3891</f>
        <v>13.111111111111111</v>
      </c>
      <c r="Q3891" s="9" t="str">
        <f t="shared" si="493"/>
        <v>theater</v>
      </c>
      <c r="R3891" s="10" t="str">
        <f t="shared" si="494"/>
        <v>plays</v>
      </c>
      <c r="S3891" s="8">
        <f t="shared" si="495"/>
        <v>41976.796643518515</v>
      </c>
      <c r="T3891" s="8">
        <f t="shared" si="492"/>
        <v>42008.768055555549</v>
      </c>
      <c r="U3891" s="7">
        <f t="shared" si="496"/>
        <v>31.971412037033588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491"/>
        <v>16.826666666666668</v>
      </c>
      <c r="P3892" s="7">
        <f>E3892/L3892</f>
        <v>315.5</v>
      </c>
      <c r="Q3892" s="9" t="str">
        <f t="shared" si="493"/>
        <v>theater</v>
      </c>
      <c r="R3892" s="10" t="str">
        <f t="shared" si="494"/>
        <v>plays</v>
      </c>
      <c r="S3892" s="8">
        <f t="shared" si="495"/>
        <v>42171.55027777778</v>
      </c>
      <c r="T3892" s="8">
        <f t="shared" si="492"/>
        <v>42231.55027777778</v>
      </c>
      <c r="U3892" s="7">
        <f t="shared" si="496"/>
        <v>60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491"/>
        <v>32.5</v>
      </c>
      <c r="P3893" s="7">
        <f>E3893/L3893</f>
        <v>37.142857142857146</v>
      </c>
      <c r="Q3893" s="9" t="str">
        <f t="shared" si="493"/>
        <v>theater</v>
      </c>
      <c r="R3893" s="10" t="str">
        <f t="shared" si="494"/>
        <v>plays</v>
      </c>
      <c r="S3893" s="8">
        <f t="shared" si="495"/>
        <v>42055.924120370364</v>
      </c>
      <c r="T3893" s="8">
        <f t="shared" si="492"/>
        <v>42085.999305555553</v>
      </c>
      <c r="U3893" s="7">
        <f t="shared" si="496"/>
        <v>30.075185185189184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491"/>
        <v>0</v>
      </c>
      <c r="P3894" s="7">
        <f>IF(L3894&gt;0, E3894/L3894,0)</f>
        <v>0</v>
      </c>
      <c r="Q3894" s="9" t="str">
        <f t="shared" si="493"/>
        <v>theater</v>
      </c>
      <c r="R3894" s="10" t="str">
        <f t="shared" si="494"/>
        <v>plays</v>
      </c>
      <c r="S3894" s="8">
        <f t="shared" si="495"/>
        <v>41867.443946759253</v>
      </c>
      <c r="T3894" s="8">
        <f t="shared" si="492"/>
        <v>41875.083333333328</v>
      </c>
      <c r="U3894" s="7">
        <f t="shared" si="496"/>
        <v>7.6393865740756155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491"/>
        <v>21.55</v>
      </c>
      <c r="P3895" s="7">
        <f t="shared" ref="P3895:P3904" si="498">E3895/L3895</f>
        <v>128.27380952380952</v>
      </c>
      <c r="Q3895" s="9" t="str">
        <f t="shared" si="493"/>
        <v>theater</v>
      </c>
      <c r="R3895" s="10" t="str">
        <f t="shared" si="494"/>
        <v>plays</v>
      </c>
      <c r="S3895" s="8">
        <f t="shared" si="495"/>
        <v>41779.449537037035</v>
      </c>
      <c r="T3895" s="8">
        <f t="shared" si="492"/>
        <v>41821.041666666664</v>
      </c>
      <c r="U3895" s="7">
        <f t="shared" si="496"/>
        <v>41.592129629629198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491"/>
        <v>3.4666666666666668</v>
      </c>
      <c r="P3896" s="7">
        <f t="shared" si="498"/>
        <v>47.272727272727273</v>
      </c>
      <c r="Q3896" s="9" t="str">
        <f t="shared" si="493"/>
        <v>theater</v>
      </c>
      <c r="R3896" s="10" t="str">
        <f t="shared" si="494"/>
        <v>plays</v>
      </c>
      <c r="S3896" s="8">
        <f t="shared" si="495"/>
        <v>42679.750138888885</v>
      </c>
      <c r="T3896" s="8">
        <f t="shared" si="492"/>
        <v>42709.999305555553</v>
      </c>
      <c r="U3896" s="7">
        <f t="shared" si="496"/>
        <v>30.249166666668316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491"/>
        <v>5</v>
      </c>
      <c r="P3897" s="7">
        <f t="shared" si="498"/>
        <v>50</v>
      </c>
      <c r="Q3897" s="9" t="str">
        <f t="shared" si="493"/>
        <v>theater</v>
      </c>
      <c r="R3897" s="10" t="str">
        <f t="shared" si="494"/>
        <v>plays</v>
      </c>
      <c r="S3897" s="8">
        <f t="shared" si="495"/>
        <v>42032.041875000003</v>
      </c>
      <c r="T3897" s="8">
        <f t="shared" si="492"/>
        <v>42063.041875000003</v>
      </c>
      <c r="U3897" s="7">
        <f t="shared" si="496"/>
        <v>31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491"/>
        <v>10.625</v>
      </c>
      <c r="P3898" s="7">
        <f t="shared" si="498"/>
        <v>42.5</v>
      </c>
      <c r="Q3898" s="9" t="str">
        <f t="shared" si="493"/>
        <v>theater</v>
      </c>
      <c r="R3898" s="10" t="str">
        <f t="shared" si="494"/>
        <v>plays</v>
      </c>
      <c r="S3898" s="8">
        <f t="shared" si="495"/>
        <v>41792.983541666668</v>
      </c>
      <c r="T3898" s="8">
        <f t="shared" si="492"/>
        <v>41806.983541666668</v>
      </c>
      <c r="U3898" s="7">
        <f t="shared" si="496"/>
        <v>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491"/>
        <v>17.600000000000001</v>
      </c>
      <c r="P3899" s="7">
        <f t="shared" si="498"/>
        <v>44</v>
      </c>
      <c r="Q3899" s="9" t="str">
        <f t="shared" si="493"/>
        <v>theater</v>
      </c>
      <c r="R3899" s="10" t="str">
        <f t="shared" si="494"/>
        <v>plays</v>
      </c>
      <c r="S3899" s="8">
        <f t="shared" si="495"/>
        <v>41982.665312499994</v>
      </c>
      <c r="T3899" s="8">
        <f t="shared" si="492"/>
        <v>42012.665312499994</v>
      </c>
      <c r="U3899" s="7">
        <f t="shared" si="496"/>
        <v>30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491"/>
        <v>32.56</v>
      </c>
      <c r="P3900" s="7">
        <f t="shared" si="498"/>
        <v>50.875</v>
      </c>
      <c r="Q3900" s="9" t="str">
        <f t="shared" si="493"/>
        <v>theater</v>
      </c>
      <c r="R3900" s="10" t="str">
        <f t="shared" si="494"/>
        <v>plays</v>
      </c>
      <c r="S3900" s="8">
        <f t="shared" si="495"/>
        <v>42193.273958333331</v>
      </c>
      <c r="T3900" s="8">
        <f t="shared" si="492"/>
        <v>42233.458333333336</v>
      </c>
      <c r="U3900" s="7">
        <f t="shared" si="496"/>
        <v>40.184375000004366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491"/>
        <v>1.25</v>
      </c>
      <c r="P3901" s="7">
        <f t="shared" si="498"/>
        <v>62.5</v>
      </c>
      <c r="Q3901" s="9" t="str">
        <f t="shared" si="493"/>
        <v>theater</v>
      </c>
      <c r="R3901" s="10" t="str">
        <f t="shared" si="494"/>
        <v>plays</v>
      </c>
      <c r="S3901" s="8">
        <f t="shared" si="495"/>
        <v>41843.566678240742</v>
      </c>
      <c r="T3901" s="8">
        <f t="shared" si="492"/>
        <v>41863.566678240742</v>
      </c>
      <c r="U3901" s="7">
        <f t="shared" si="496"/>
        <v>20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491"/>
        <v>5.4</v>
      </c>
      <c r="P3902" s="7">
        <f t="shared" si="498"/>
        <v>27</v>
      </c>
      <c r="Q3902" s="9" t="str">
        <f t="shared" si="493"/>
        <v>theater</v>
      </c>
      <c r="R3902" s="10" t="str">
        <f t="shared" si="494"/>
        <v>plays</v>
      </c>
      <c r="S3902" s="8">
        <f t="shared" si="495"/>
        <v>42135.884155092594</v>
      </c>
      <c r="T3902" s="8">
        <f t="shared" si="492"/>
        <v>42165.884155092594</v>
      </c>
      <c r="U3902" s="7">
        <f t="shared" si="496"/>
        <v>30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491"/>
        <v>0.83333333333333337</v>
      </c>
      <c r="P3903" s="7">
        <f t="shared" si="498"/>
        <v>25</v>
      </c>
      <c r="Q3903" s="9" t="str">
        <f t="shared" si="493"/>
        <v>theater</v>
      </c>
      <c r="R3903" s="10" t="str">
        <f t="shared" si="494"/>
        <v>plays</v>
      </c>
      <c r="S3903" s="8">
        <f t="shared" si="495"/>
        <v>42317.618043981478</v>
      </c>
      <c r="T3903" s="8">
        <f t="shared" si="492"/>
        <v>42357.618043981478</v>
      </c>
      <c r="U3903" s="7">
        <f t="shared" si="496"/>
        <v>40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491"/>
        <v>48.833333333333336</v>
      </c>
      <c r="P3904" s="7">
        <f t="shared" si="498"/>
        <v>47.258064516129032</v>
      </c>
      <c r="Q3904" s="9" t="str">
        <f t="shared" si="493"/>
        <v>theater</v>
      </c>
      <c r="R3904" s="10" t="str">
        <f t="shared" si="494"/>
        <v>plays</v>
      </c>
      <c r="S3904" s="8">
        <f t="shared" si="495"/>
        <v>42663.259745370371</v>
      </c>
      <c r="T3904" s="8">
        <f t="shared" si="492"/>
        <v>42688.301412037035</v>
      </c>
      <c r="U3904" s="7">
        <f t="shared" si="496"/>
        <v>25.041666666664241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491"/>
        <v>0</v>
      </c>
      <c r="P3905" s="7">
        <f>IF(L3905&gt;0, E3905/L3905,0)</f>
        <v>0</v>
      </c>
      <c r="Q3905" s="9" t="str">
        <f t="shared" si="493"/>
        <v>theater</v>
      </c>
      <c r="R3905" s="10" t="str">
        <f t="shared" si="494"/>
        <v>plays</v>
      </c>
      <c r="S3905" s="8">
        <f t="shared" si="495"/>
        <v>42185.802835648145</v>
      </c>
      <c r="T3905" s="8">
        <f t="shared" si="492"/>
        <v>42230.609722222223</v>
      </c>
      <c r="U3905" s="7">
        <f t="shared" si="496"/>
        <v>44.806886574078817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499">E3906*100/D3906</f>
        <v>0.03</v>
      </c>
      <c r="P3906" s="7">
        <f t="shared" ref="P3906:P3917" si="500">E3906/L3906</f>
        <v>1.5</v>
      </c>
      <c r="Q3906" s="9" t="str">
        <f t="shared" si="493"/>
        <v>theater</v>
      </c>
      <c r="R3906" s="10" t="str">
        <f t="shared" si="494"/>
        <v>plays</v>
      </c>
      <c r="S3906" s="8">
        <f t="shared" si="495"/>
        <v>42095.020833333336</v>
      </c>
      <c r="T3906" s="8">
        <f t="shared" ref="T3906:T3969" si="501">(I3906/86400)+25569+(-5/24)</f>
        <v>42109.00277777778</v>
      </c>
      <c r="U3906" s="7">
        <f t="shared" si="496"/>
        <v>13.981944444443798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499"/>
        <v>11.533333333333333</v>
      </c>
      <c r="P3907" s="7">
        <f t="shared" si="500"/>
        <v>24.714285714285715</v>
      </c>
      <c r="Q3907" s="9" t="str">
        <f t="shared" ref="Q3907:Q3970" si="502">LEFT(N3907, SEARCH("/",N3907,1)-1)</f>
        <v>theater</v>
      </c>
      <c r="R3907" s="10" t="str">
        <f t="shared" ref="R3907:R3970" si="503">RIGHT(N3907,LEN(N3907)-FIND("/",N3907))</f>
        <v>plays</v>
      </c>
      <c r="S3907" s="8">
        <f t="shared" ref="S3907:S3970" si="504">(J3907/86400)+25569+(-5/24)</f>
        <v>42124.415543981479</v>
      </c>
      <c r="T3907" s="8">
        <f t="shared" si="501"/>
        <v>42166.749999999993</v>
      </c>
      <c r="U3907" s="7">
        <f t="shared" ref="U3907:U3970" si="505">T3907-S3907</f>
        <v>42.334456018514175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499"/>
        <v>67.333333333333329</v>
      </c>
      <c r="P3908" s="7">
        <f t="shared" si="500"/>
        <v>63.125</v>
      </c>
      <c r="Q3908" s="9" t="str">
        <f t="shared" si="502"/>
        <v>theater</v>
      </c>
      <c r="R3908" s="10" t="str">
        <f t="shared" si="503"/>
        <v>plays</v>
      </c>
      <c r="S3908" s="8">
        <f t="shared" si="504"/>
        <v>42143.709409722222</v>
      </c>
      <c r="T3908" s="8">
        <f t="shared" si="501"/>
        <v>42181.350694444445</v>
      </c>
      <c r="U3908" s="7">
        <f t="shared" si="505"/>
        <v>37.641284722223645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499"/>
        <v>15.3</v>
      </c>
      <c r="P3909" s="7">
        <f t="shared" si="500"/>
        <v>38.25</v>
      </c>
      <c r="Q3909" s="9" t="str">
        <f t="shared" si="502"/>
        <v>theater</v>
      </c>
      <c r="R3909" s="10" t="str">
        <f t="shared" si="503"/>
        <v>plays</v>
      </c>
      <c r="S3909" s="8">
        <f t="shared" si="504"/>
        <v>41906.611180555556</v>
      </c>
      <c r="T3909" s="8">
        <f t="shared" si="501"/>
        <v>41938.630555555552</v>
      </c>
      <c r="U3909" s="7">
        <f t="shared" si="505"/>
        <v>32.019374999996217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499"/>
        <v>8.6666666666666661</v>
      </c>
      <c r="P3910" s="7">
        <f t="shared" si="500"/>
        <v>16.25</v>
      </c>
      <c r="Q3910" s="9" t="str">
        <f t="shared" si="502"/>
        <v>theater</v>
      </c>
      <c r="R3910" s="10" t="str">
        <f t="shared" si="503"/>
        <v>plays</v>
      </c>
      <c r="S3910" s="8">
        <f t="shared" si="504"/>
        <v>41833.927037037036</v>
      </c>
      <c r="T3910" s="8">
        <f t="shared" si="501"/>
        <v>41848.927037037036</v>
      </c>
      <c r="U3910" s="7">
        <f t="shared" si="505"/>
        <v>15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499"/>
        <v>0.22500000000000001</v>
      </c>
      <c r="P3911" s="7">
        <f t="shared" si="500"/>
        <v>33.75</v>
      </c>
      <c r="Q3911" s="9" t="str">
        <f t="shared" si="502"/>
        <v>theater</v>
      </c>
      <c r="R3911" s="10" t="str">
        <f t="shared" si="503"/>
        <v>plays</v>
      </c>
      <c r="S3911" s="8">
        <f t="shared" si="504"/>
        <v>41863.150949074072</v>
      </c>
      <c r="T3911" s="8">
        <f t="shared" si="501"/>
        <v>41893.150949074072</v>
      </c>
      <c r="U3911" s="7">
        <f t="shared" si="505"/>
        <v>30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499"/>
        <v>3.0833333333333335</v>
      </c>
      <c r="P3912" s="7">
        <f t="shared" si="500"/>
        <v>61.666666666666664</v>
      </c>
      <c r="Q3912" s="9" t="str">
        <f t="shared" si="502"/>
        <v>theater</v>
      </c>
      <c r="R3912" s="10" t="str">
        <f t="shared" si="503"/>
        <v>plays</v>
      </c>
      <c r="S3912" s="8">
        <f t="shared" si="504"/>
        <v>42224.548576388886</v>
      </c>
      <c r="T3912" s="8">
        <f t="shared" si="501"/>
        <v>42254.548576388886</v>
      </c>
      <c r="U3912" s="7">
        <f t="shared" si="505"/>
        <v>30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499"/>
        <v>37.412500000000001</v>
      </c>
      <c r="P3913" s="7">
        <f t="shared" si="500"/>
        <v>83.138888888888886</v>
      </c>
      <c r="Q3913" s="9" t="str">
        <f t="shared" si="502"/>
        <v>theater</v>
      </c>
      <c r="R3913" s="10" t="str">
        <f t="shared" si="503"/>
        <v>plays</v>
      </c>
      <c r="S3913" s="8">
        <f t="shared" si="504"/>
        <v>41939.603900462964</v>
      </c>
      <c r="T3913" s="8">
        <f t="shared" si="501"/>
        <v>41969.645567129628</v>
      </c>
      <c r="U3913" s="7">
        <f t="shared" si="505"/>
        <v>30.041666666664241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499"/>
        <v>6.6666666666666671E-3</v>
      </c>
      <c r="P3914" s="7">
        <f t="shared" si="500"/>
        <v>1</v>
      </c>
      <c r="Q3914" s="9" t="str">
        <f t="shared" si="502"/>
        <v>theater</v>
      </c>
      <c r="R3914" s="10" t="str">
        <f t="shared" si="503"/>
        <v>plays</v>
      </c>
      <c r="S3914" s="8">
        <f t="shared" si="504"/>
        <v>42059.061689814807</v>
      </c>
      <c r="T3914" s="8">
        <f t="shared" si="501"/>
        <v>42118.982638888883</v>
      </c>
      <c r="U3914" s="7">
        <f t="shared" si="505"/>
        <v>59.920949074075907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499"/>
        <v>10</v>
      </c>
      <c r="P3915" s="7">
        <f t="shared" si="500"/>
        <v>142.85714285714286</v>
      </c>
      <c r="Q3915" s="9" t="str">
        <f t="shared" si="502"/>
        <v>theater</v>
      </c>
      <c r="R3915" s="10" t="str">
        <f t="shared" si="503"/>
        <v>plays</v>
      </c>
      <c r="S3915" s="8">
        <f t="shared" si="504"/>
        <v>42308.002881944441</v>
      </c>
      <c r="T3915" s="8">
        <f t="shared" si="501"/>
        <v>42338.044548611106</v>
      </c>
      <c r="U3915" s="7">
        <f t="shared" si="505"/>
        <v>30.041666666664241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499"/>
        <v>36.36</v>
      </c>
      <c r="P3916" s="7">
        <f t="shared" si="500"/>
        <v>33.666666666666664</v>
      </c>
      <c r="Q3916" s="9" t="str">
        <f t="shared" si="502"/>
        <v>theater</v>
      </c>
      <c r="R3916" s="10" t="str">
        <f t="shared" si="503"/>
        <v>plays</v>
      </c>
      <c r="S3916" s="8">
        <f t="shared" si="504"/>
        <v>42114.610601851855</v>
      </c>
      <c r="T3916" s="8">
        <f t="shared" si="501"/>
        <v>42134.749305555553</v>
      </c>
      <c r="U3916" s="7">
        <f t="shared" si="505"/>
        <v>20.138703703698411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499"/>
        <v>0.33333333333333331</v>
      </c>
      <c r="P3917" s="7">
        <f t="shared" si="500"/>
        <v>5</v>
      </c>
      <c r="Q3917" s="9" t="str">
        <f t="shared" si="502"/>
        <v>theater</v>
      </c>
      <c r="R3917" s="10" t="str">
        <f t="shared" si="503"/>
        <v>plays</v>
      </c>
      <c r="S3917" s="8">
        <f t="shared" si="504"/>
        <v>42492.776724537034</v>
      </c>
      <c r="T3917" s="8">
        <f t="shared" si="501"/>
        <v>42522.776724537034</v>
      </c>
      <c r="U3917" s="7">
        <f t="shared" si="505"/>
        <v>30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499"/>
        <v>0</v>
      </c>
      <c r="P3918" s="7">
        <f>IF(L3918&gt;0, E3918/L3918,0)</f>
        <v>0</v>
      </c>
      <c r="Q3918" s="9" t="str">
        <f t="shared" si="502"/>
        <v>theater</v>
      </c>
      <c r="R3918" s="10" t="str">
        <f t="shared" si="503"/>
        <v>plays</v>
      </c>
      <c r="S3918" s="8">
        <f t="shared" si="504"/>
        <v>42494.263333333329</v>
      </c>
      <c r="T3918" s="8">
        <f t="shared" si="501"/>
        <v>42524.263333333329</v>
      </c>
      <c r="U3918" s="7">
        <f t="shared" si="505"/>
        <v>30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499"/>
        <v>0.2857142857142857</v>
      </c>
      <c r="P3919" s="7">
        <f>E3919/L3919</f>
        <v>10</v>
      </c>
      <c r="Q3919" s="9" t="str">
        <f t="shared" si="502"/>
        <v>theater</v>
      </c>
      <c r="R3919" s="10" t="str">
        <f t="shared" si="503"/>
        <v>plays</v>
      </c>
      <c r="S3919" s="8">
        <f t="shared" si="504"/>
        <v>41863.318993055553</v>
      </c>
      <c r="T3919" s="8">
        <f t="shared" si="501"/>
        <v>41893.318993055553</v>
      </c>
      <c r="U3919" s="7">
        <f t="shared" si="505"/>
        <v>30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499"/>
        <v>0.2</v>
      </c>
      <c r="P3920" s="7">
        <f>E3920/L3920</f>
        <v>40</v>
      </c>
      <c r="Q3920" s="9" t="str">
        <f t="shared" si="502"/>
        <v>theater</v>
      </c>
      <c r="R3920" s="10" t="str">
        <f t="shared" si="503"/>
        <v>plays</v>
      </c>
      <c r="S3920" s="8">
        <f t="shared" si="504"/>
        <v>41843.456284722219</v>
      </c>
      <c r="T3920" s="8">
        <f t="shared" si="501"/>
        <v>41855.458333333328</v>
      </c>
      <c r="U3920" s="7">
        <f t="shared" si="505"/>
        <v>12.002048611109785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499"/>
        <v>1.8</v>
      </c>
      <c r="P3921" s="7">
        <f>E3921/L3921</f>
        <v>30</v>
      </c>
      <c r="Q3921" s="9" t="str">
        <f t="shared" si="502"/>
        <v>theater</v>
      </c>
      <c r="R3921" s="10" t="str">
        <f t="shared" si="503"/>
        <v>plays</v>
      </c>
      <c r="S3921" s="8">
        <f t="shared" si="504"/>
        <v>42358.476539351854</v>
      </c>
      <c r="T3921" s="8">
        <f t="shared" si="501"/>
        <v>42386.791666666664</v>
      </c>
      <c r="U3921" s="7">
        <f t="shared" si="505"/>
        <v>28.315127314810525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499"/>
        <v>5.4</v>
      </c>
      <c r="P3922" s="7">
        <f>E3922/L3922</f>
        <v>45</v>
      </c>
      <c r="Q3922" s="9" t="str">
        <f t="shared" si="502"/>
        <v>theater</v>
      </c>
      <c r="R3922" s="10" t="str">
        <f t="shared" si="503"/>
        <v>plays</v>
      </c>
      <c r="S3922" s="8">
        <f t="shared" si="504"/>
        <v>42657.178935185184</v>
      </c>
      <c r="T3922" s="8">
        <f t="shared" si="501"/>
        <v>42687.220601851848</v>
      </c>
      <c r="U3922" s="7">
        <f t="shared" si="505"/>
        <v>30.041666666664241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499"/>
        <v>0</v>
      </c>
      <c r="P3923" s="7">
        <f>IF(L3923&gt;0, E3923/L3923,0)</f>
        <v>0</v>
      </c>
      <c r="Q3923" s="9" t="str">
        <f t="shared" si="502"/>
        <v>theater</v>
      </c>
      <c r="R3923" s="10" t="str">
        <f t="shared" si="503"/>
        <v>plays</v>
      </c>
      <c r="S3923" s="8">
        <f t="shared" si="504"/>
        <v>41926.333969907406</v>
      </c>
      <c r="T3923" s="8">
        <f t="shared" si="501"/>
        <v>41938.541666666664</v>
      </c>
      <c r="U3923" s="7">
        <f t="shared" si="505"/>
        <v>12.207696759258397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499"/>
        <v>8.1333333333333329</v>
      </c>
      <c r="P3924" s="7">
        <f t="shared" ref="P3924:P3931" si="506">E3924/L3924</f>
        <v>10.166666666666666</v>
      </c>
      <c r="Q3924" s="9" t="str">
        <f t="shared" si="502"/>
        <v>theater</v>
      </c>
      <c r="R3924" s="10" t="str">
        <f t="shared" si="503"/>
        <v>plays</v>
      </c>
      <c r="S3924" s="8">
        <f t="shared" si="504"/>
        <v>42020.560300925928</v>
      </c>
      <c r="T3924" s="8">
        <f t="shared" si="501"/>
        <v>42065.749999999993</v>
      </c>
      <c r="U3924" s="7">
        <f t="shared" si="505"/>
        <v>45.189699074064265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499"/>
        <v>12.034782608695652</v>
      </c>
      <c r="P3925" s="7">
        <f t="shared" si="506"/>
        <v>81.411764705882348</v>
      </c>
      <c r="Q3925" s="9" t="str">
        <f t="shared" si="502"/>
        <v>theater</v>
      </c>
      <c r="R3925" s="10" t="str">
        <f t="shared" si="503"/>
        <v>plays</v>
      </c>
      <c r="S3925" s="8">
        <f t="shared" si="504"/>
        <v>42075.771655092591</v>
      </c>
      <c r="T3925" s="8">
        <f t="shared" si="501"/>
        <v>42103.771655092591</v>
      </c>
      <c r="U3925" s="7">
        <f t="shared" si="505"/>
        <v>28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499"/>
        <v>15.266666666666667</v>
      </c>
      <c r="P3926" s="7">
        <f t="shared" si="506"/>
        <v>57.25</v>
      </c>
      <c r="Q3926" s="9" t="str">
        <f t="shared" si="502"/>
        <v>theater</v>
      </c>
      <c r="R3926" s="10" t="str">
        <f t="shared" si="503"/>
        <v>plays</v>
      </c>
      <c r="S3926" s="8">
        <f t="shared" si="504"/>
        <v>41786.751412037032</v>
      </c>
      <c r="T3926" s="8">
        <f t="shared" si="501"/>
        <v>41816.751412037032</v>
      </c>
      <c r="U3926" s="7">
        <f t="shared" si="505"/>
        <v>30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499"/>
        <v>10</v>
      </c>
      <c r="P3927" s="7">
        <f t="shared" si="506"/>
        <v>5</v>
      </c>
      <c r="Q3927" s="9" t="str">
        <f t="shared" si="502"/>
        <v>theater</v>
      </c>
      <c r="R3927" s="10" t="str">
        <f t="shared" si="503"/>
        <v>plays</v>
      </c>
      <c r="S3927" s="8">
        <f t="shared" si="504"/>
        <v>41820.662488425922</v>
      </c>
      <c r="T3927" s="8">
        <f t="shared" si="501"/>
        <v>41850.662488425922</v>
      </c>
      <c r="U3927" s="7">
        <f t="shared" si="505"/>
        <v>30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499"/>
        <v>0.3</v>
      </c>
      <c r="P3928" s="7">
        <f t="shared" si="506"/>
        <v>15</v>
      </c>
      <c r="Q3928" s="9" t="str">
        <f t="shared" si="502"/>
        <v>theater</v>
      </c>
      <c r="R3928" s="10" t="str">
        <f t="shared" si="503"/>
        <v>plays</v>
      </c>
      <c r="S3928" s="8">
        <f t="shared" si="504"/>
        <v>41969.876712962963</v>
      </c>
      <c r="T3928" s="8">
        <f t="shared" si="501"/>
        <v>41999.876712962963</v>
      </c>
      <c r="U3928" s="7">
        <f t="shared" si="505"/>
        <v>30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499"/>
        <v>1</v>
      </c>
      <c r="P3929" s="7">
        <f t="shared" si="506"/>
        <v>12.5</v>
      </c>
      <c r="Q3929" s="9" t="str">
        <f t="shared" si="502"/>
        <v>theater</v>
      </c>
      <c r="R3929" s="10" t="str">
        <f t="shared" si="503"/>
        <v>plays</v>
      </c>
      <c r="S3929" s="8">
        <f t="shared" si="504"/>
        <v>41830.059074074074</v>
      </c>
      <c r="T3929" s="8">
        <f t="shared" si="501"/>
        <v>41860.059074074074</v>
      </c>
      <c r="U3929" s="7">
        <f t="shared" si="505"/>
        <v>30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499"/>
        <v>13.02</v>
      </c>
      <c r="P3930" s="7">
        <f t="shared" si="506"/>
        <v>93</v>
      </c>
      <c r="Q3930" s="9" t="str">
        <f t="shared" si="502"/>
        <v>theater</v>
      </c>
      <c r="R3930" s="10" t="str">
        <f t="shared" si="503"/>
        <v>plays</v>
      </c>
      <c r="S3930" s="8">
        <f t="shared" si="504"/>
        <v>42265.474849537037</v>
      </c>
      <c r="T3930" s="8">
        <f t="shared" si="501"/>
        <v>42292.999305555553</v>
      </c>
      <c r="U3930" s="7">
        <f t="shared" si="505"/>
        <v>27.524456018516503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499"/>
        <v>2.2650000000000001</v>
      </c>
      <c r="P3931" s="7">
        <f t="shared" si="506"/>
        <v>32.357142857142854</v>
      </c>
      <c r="Q3931" s="9" t="str">
        <f t="shared" si="502"/>
        <v>theater</v>
      </c>
      <c r="R3931" s="10" t="str">
        <f t="shared" si="503"/>
        <v>plays</v>
      </c>
      <c r="S3931" s="8">
        <f t="shared" si="504"/>
        <v>42601.618807870364</v>
      </c>
      <c r="T3931" s="8">
        <f t="shared" si="501"/>
        <v>42631.618807870364</v>
      </c>
      <c r="U3931" s="7">
        <f t="shared" si="505"/>
        <v>30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499"/>
        <v>0</v>
      </c>
      <c r="P3932" s="7">
        <f>IF(L3932&gt;0, E3932/L3932,0)</f>
        <v>0</v>
      </c>
      <c r="Q3932" s="9" t="str">
        <f t="shared" si="502"/>
        <v>theater</v>
      </c>
      <c r="R3932" s="10" t="str">
        <f t="shared" si="503"/>
        <v>plays</v>
      </c>
      <c r="S3932" s="8">
        <f t="shared" si="504"/>
        <v>42433.13041666666</v>
      </c>
      <c r="T3932" s="8">
        <f t="shared" si="501"/>
        <v>42461.041666666664</v>
      </c>
      <c r="U3932" s="7">
        <f t="shared" si="505"/>
        <v>27.911250000004657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499"/>
        <v>0</v>
      </c>
      <c r="P3933" s="7">
        <f>IF(L3933&gt;0, E3933/L3933,0)</f>
        <v>0</v>
      </c>
      <c r="Q3933" s="9" t="str">
        <f t="shared" si="502"/>
        <v>theater</v>
      </c>
      <c r="R3933" s="10" t="str">
        <f t="shared" si="503"/>
        <v>plays</v>
      </c>
      <c r="S3933" s="8">
        <f t="shared" si="504"/>
        <v>42227.943368055552</v>
      </c>
      <c r="T3933" s="8">
        <f t="shared" si="501"/>
        <v>42252.943368055552</v>
      </c>
      <c r="U3933" s="7">
        <f t="shared" si="505"/>
        <v>25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499"/>
        <v>8.3333333333333332E-3</v>
      </c>
      <c r="P3934" s="7">
        <f>E3934/L3934</f>
        <v>1</v>
      </c>
      <c r="Q3934" s="9" t="str">
        <f t="shared" si="502"/>
        <v>theater</v>
      </c>
      <c r="R3934" s="10" t="str">
        <f t="shared" si="503"/>
        <v>plays</v>
      </c>
      <c r="S3934" s="8">
        <f t="shared" si="504"/>
        <v>42414.960231481477</v>
      </c>
      <c r="T3934" s="8">
        <f t="shared" si="501"/>
        <v>42444.918564814812</v>
      </c>
      <c r="U3934" s="7">
        <f t="shared" si="505"/>
        <v>29.958333333335759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499"/>
        <v>15.742857142857142</v>
      </c>
      <c r="P3935" s="7">
        <f>E3935/L3935</f>
        <v>91.833333333333329</v>
      </c>
      <c r="Q3935" s="9" t="str">
        <f t="shared" si="502"/>
        <v>theater</v>
      </c>
      <c r="R3935" s="10" t="str">
        <f t="shared" si="503"/>
        <v>plays</v>
      </c>
      <c r="S3935" s="8">
        <f t="shared" si="504"/>
        <v>42538.759976851848</v>
      </c>
      <c r="T3935" s="8">
        <f t="shared" si="501"/>
        <v>42567.821527777771</v>
      </c>
      <c r="U3935" s="7">
        <f t="shared" si="505"/>
        <v>29.061550925922347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499"/>
        <v>11</v>
      </c>
      <c r="P3936" s="7">
        <f>E3936/L3936</f>
        <v>45.833333333333336</v>
      </c>
      <c r="Q3936" s="9" t="str">
        <f t="shared" si="502"/>
        <v>theater</v>
      </c>
      <c r="R3936" s="10" t="str">
        <f t="shared" si="503"/>
        <v>plays</v>
      </c>
      <c r="S3936" s="8">
        <f t="shared" si="504"/>
        <v>42233.463414351849</v>
      </c>
      <c r="T3936" s="8">
        <f t="shared" si="501"/>
        <v>42278.333333333336</v>
      </c>
      <c r="U3936" s="7">
        <f t="shared" si="505"/>
        <v>44.86991898148699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499"/>
        <v>43.833333333333336</v>
      </c>
      <c r="P3937" s="7">
        <f>E3937/L3937</f>
        <v>57.173913043478258</v>
      </c>
      <c r="Q3937" s="9" t="str">
        <f t="shared" si="502"/>
        <v>theater</v>
      </c>
      <c r="R3937" s="10" t="str">
        <f t="shared" si="503"/>
        <v>plays</v>
      </c>
      <c r="S3937" s="8">
        <f t="shared" si="504"/>
        <v>42221.448449074072</v>
      </c>
      <c r="T3937" s="8">
        <f t="shared" si="501"/>
        <v>42281.448449074072</v>
      </c>
      <c r="U3937" s="7">
        <f t="shared" si="505"/>
        <v>60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499"/>
        <v>0</v>
      </c>
      <c r="P3938" s="7">
        <f>IF(L3938&gt;0, E3938/L3938,0)</f>
        <v>0</v>
      </c>
      <c r="Q3938" s="9" t="str">
        <f t="shared" si="502"/>
        <v>theater</v>
      </c>
      <c r="R3938" s="10" t="str">
        <f t="shared" si="503"/>
        <v>plays</v>
      </c>
      <c r="S3938" s="8">
        <f t="shared" si="504"/>
        <v>42675.054629629631</v>
      </c>
      <c r="T3938" s="8">
        <f t="shared" si="501"/>
        <v>42705.096296296295</v>
      </c>
      <c r="U3938" s="7">
        <f t="shared" si="505"/>
        <v>30.041666666664241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499"/>
        <v>86.135181975736572</v>
      </c>
      <c r="P3939" s="7">
        <f>E3939/L3939</f>
        <v>248.5</v>
      </c>
      <c r="Q3939" s="9" t="str">
        <f t="shared" si="502"/>
        <v>theater</v>
      </c>
      <c r="R3939" s="10" t="str">
        <f t="shared" si="503"/>
        <v>plays</v>
      </c>
      <c r="S3939" s="8">
        <f t="shared" si="504"/>
        <v>42534.423148148147</v>
      </c>
      <c r="T3939" s="8">
        <f t="shared" si="501"/>
        <v>42562.423148148147</v>
      </c>
      <c r="U3939" s="7">
        <f t="shared" si="505"/>
        <v>28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499"/>
        <v>12.196620583717358</v>
      </c>
      <c r="P3940" s="7">
        <f>E3940/L3940</f>
        <v>79.400000000000006</v>
      </c>
      <c r="Q3940" s="9" t="str">
        <f t="shared" si="502"/>
        <v>theater</v>
      </c>
      <c r="R3940" s="10" t="str">
        <f t="shared" si="503"/>
        <v>plays</v>
      </c>
      <c r="S3940" s="8">
        <f t="shared" si="504"/>
        <v>42151.697384259256</v>
      </c>
      <c r="T3940" s="8">
        <f t="shared" si="501"/>
        <v>42182.697384259256</v>
      </c>
      <c r="U3940" s="7">
        <f t="shared" si="505"/>
        <v>31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499"/>
        <v>0.1</v>
      </c>
      <c r="P3941" s="7">
        <f>E3941/L3941</f>
        <v>5</v>
      </c>
      <c r="Q3941" s="9" t="str">
        <f t="shared" si="502"/>
        <v>theater</v>
      </c>
      <c r="R3941" s="10" t="str">
        <f t="shared" si="503"/>
        <v>plays</v>
      </c>
      <c r="S3941" s="8">
        <f t="shared" si="504"/>
        <v>41915.191886574074</v>
      </c>
      <c r="T3941" s="8">
        <f t="shared" si="501"/>
        <v>41918.979166666664</v>
      </c>
      <c r="U3941" s="7">
        <f t="shared" si="505"/>
        <v>3.7872800925906631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499"/>
        <v>0.22</v>
      </c>
      <c r="P3942" s="7">
        <f>E3942/L3942</f>
        <v>5.5</v>
      </c>
      <c r="Q3942" s="9" t="str">
        <f t="shared" si="502"/>
        <v>theater</v>
      </c>
      <c r="R3942" s="10" t="str">
        <f t="shared" si="503"/>
        <v>plays</v>
      </c>
      <c r="S3942" s="8">
        <f t="shared" si="504"/>
        <v>41961.284155092588</v>
      </c>
      <c r="T3942" s="8">
        <f t="shared" si="501"/>
        <v>42006.284155092588</v>
      </c>
      <c r="U3942" s="7">
        <f t="shared" si="505"/>
        <v>45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499"/>
        <v>0.90909090909090906</v>
      </c>
      <c r="P3943" s="7">
        <f>E3943/L3943</f>
        <v>25</v>
      </c>
      <c r="Q3943" s="9" t="str">
        <f t="shared" si="502"/>
        <v>theater</v>
      </c>
      <c r="R3943" s="10" t="str">
        <f t="shared" si="503"/>
        <v>plays</v>
      </c>
      <c r="S3943" s="8">
        <f t="shared" si="504"/>
        <v>41940.378900462958</v>
      </c>
      <c r="T3943" s="8">
        <f t="shared" si="501"/>
        <v>41967.833333333336</v>
      </c>
      <c r="U3943" s="7">
        <f t="shared" si="505"/>
        <v>27.454432870377786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499"/>
        <v>0</v>
      </c>
      <c r="P3944" s="7">
        <f>IF(L3944&gt;0, E3944/L3944,0)</f>
        <v>0</v>
      </c>
      <c r="Q3944" s="9" t="str">
        <f t="shared" si="502"/>
        <v>theater</v>
      </c>
      <c r="R3944" s="10" t="str">
        <f t="shared" si="503"/>
        <v>plays</v>
      </c>
      <c r="S3944" s="8">
        <f t="shared" si="504"/>
        <v>42111.695763888885</v>
      </c>
      <c r="T3944" s="8">
        <f t="shared" si="501"/>
        <v>42171.695763888885</v>
      </c>
      <c r="U3944" s="7">
        <f t="shared" si="505"/>
        <v>60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499"/>
        <v>35.64</v>
      </c>
      <c r="P3945" s="7">
        <f>E3945/L3945</f>
        <v>137.07692307692307</v>
      </c>
      <c r="Q3945" s="9" t="str">
        <f t="shared" si="502"/>
        <v>theater</v>
      </c>
      <c r="R3945" s="10" t="str">
        <f t="shared" si="503"/>
        <v>plays</v>
      </c>
      <c r="S3945" s="8">
        <f t="shared" si="504"/>
        <v>42279.570231481477</v>
      </c>
      <c r="T3945" s="8">
        <f t="shared" si="501"/>
        <v>42310.493055555555</v>
      </c>
      <c r="U3945" s="7">
        <f t="shared" si="505"/>
        <v>30.922824074077653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499"/>
        <v>0</v>
      </c>
      <c r="P3946" s="7">
        <f>IF(L3946&gt;0, E3946/L3946,0)</f>
        <v>0</v>
      </c>
      <c r="Q3946" s="9" t="str">
        <f t="shared" si="502"/>
        <v>theater</v>
      </c>
      <c r="R3946" s="10" t="str">
        <f t="shared" si="503"/>
        <v>plays</v>
      </c>
      <c r="S3946" s="8">
        <f t="shared" si="504"/>
        <v>42213.454571759255</v>
      </c>
      <c r="T3946" s="8">
        <f t="shared" si="501"/>
        <v>42243.454571759255</v>
      </c>
      <c r="U3946" s="7">
        <f t="shared" si="505"/>
        <v>30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499"/>
        <v>0.25</v>
      </c>
      <c r="P3947" s="7">
        <f>E3947/L3947</f>
        <v>5</v>
      </c>
      <c r="Q3947" s="9" t="str">
        <f t="shared" si="502"/>
        <v>theater</v>
      </c>
      <c r="R3947" s="10" t="str">
        <f t="shared" si="503"/>
        <v>plays</v>
      </c>
      <c r="S3947" s="8">
        <f t="shared" si="504"/>
        <v>42109.593379629623</v>
      </c>
      <c r="T3947" s="8">
        <f t="shared" si="501"/>
        <v>42139.593379629623</v>
      </c>
      <c r="U3947" s="7">
        <f t="shared" si="505"/>
        <v>30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499"/>
        <v>3.25</v>
      </c>
      <c r="P3948" s="7">
        <f>E3948/L3948</f>
        <v>39</v>
      </c>
      <c r="Q3948" s="9" t="str">
        <f t="shared" si="502"/>
        <v>theater</v>
      </c>
      <c r="R3948" s="10" t="str">
        <f t="shared" si="503"/>
        <v>plays</v>
      </c>
      <c r="S3948" s="8">
        <f t="shared" si="504"/>
        <v>42031.625254629624</v>
      </c>
      <c r="T3948" s="8">
        <f t="shared" si="501"/>
        <v>42063.124999999993</v>
      </c>
      <c r="U3948" s="7">
        <f t="shared" si="505"/>
        <v>31.499745370369055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499"/>
        <v>3.3666666666666667</v>
      </c>
      <c r="P3949" s="7">
        <f>E3949/L3949</f>
        <v>50.5</v>
      </c>
      <c r="Q3949" s="9" t="str">
        <f t="shared" si="502"/>
        <v>theater</v>
      </c>
      <c r="R3949" s="10" t="str">
        <f t="shared" si="503"/>
        <v>plays</v>
      </c>
      <c r="S3949" s="8">
        <f t="shared" si="504"/>
        <v>42614.934537037036</v>
      </c>
      <c r="T3949" s="8">
        <f t="shared" si="501"/>
        <v>42644.934537037036</v>
      </c>
      <c r="U3949" s="7">
        <f t="shared" si="505"/>
        <v>30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499"/>
        <v>0</v>
      </c>
      <c r="P3950" s="7">
        <f>IF(L3950&gt;0, E3950/L3950,0)</f>
        <v>0</v>
      </c>
      <c r="Q3950" s="9" t="str">
        <f t="shared" si="502"/>
        <v>theater</v>
      </c>
      <c r="R3950" s="10" t="str">
        <f t="shared" si="503"/>
        <v>plays</v>
      </c>
      <c r="S3950" s="8">
        <f t="shared" si="504"/>
        <v>41829.117164351854</v>
      </c>
      <c r="T3950" s="8">
        <f t="shared" si="501"/>
        <v>41889.117164351854</v>
      </c>
      <c r="U3950" s="7">
        <f t="shared" si="505"/>
        <v>60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499"/>
        <v>15.77</v>
      </c>
      <c r="P3951" s="7">
        <f>E3951/L3951</f>
        <v>49.28125</v>
      </c>
      <c r="Q3951" s="9" t="str">
        <f t="shared" si="502"/>
        <v>theater</v>
      </c>
      <c r="R3951" s="10" t="str">
        <f t="shared" si="503"/>
        <v>plays</v>
      </c>
      <c r="S3951" s="8">
        <f t="shared" si="504"/>
        <v>42015.912280092591</v>
      </c>
      <c r="T3951" s="8">
        <f t="shared" si="501"/>
        <v>42045.912280092591</v>
      </c>
      <c r="U3951" s="7">
        <f t="shared" si="505"/>
        <v>30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499"/>
        <v>0.625</v>
      </c>
      <c r="P3952" s="7">
        <f>E3952/L3952</f>
        <v>25</v>
      </c>
      <c r="Q3952" s="9" t="str">
        <f t="shared" si="502"/>
        <v>theater</v>
      </c>
      <c r="R3952" s="10" t="str">
        <f t="shared" si="503"/>
        <v>plays</v>
      </c>
      <c r="S3952" s="8">
        <f t="shared" si="504"/>
        <v>42439.493981481479</v>
      </c>
      <c r="T3952" s="8">
        <f t="shared" si="501"/>
        <v>42468.565972222219</v>
      </c>
      <c r="U3952" s="7">
        <f t="shared" si="505"/>
        <v>29.071990740740148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499"/>
        <v>5.0000000000000001E-4</v>
      </c>
      <c r="P3953" s="7">
        <f>E3953/L3953</f>
        <v>1</v>
      </c>
      <c r="Q3953" s="9" t="str">
        <f t="shared" si="502"/>
        <v>theater</v>
      </c>
      <c r="R3953" s="10" t="str">
        <f t="shared" si="503"/>
        <v>plays</v>
      </c>
      <c r="S3953" s="8">
        <f t="shared" si="504"/>
        <v>42433.617384259262</v>
      </c>
      <c r="T3953" s="8">
        <f t="shared" si="501"/>
        <v>42493.57571759259</v>
      </c>
      <c r="U3953" s="7">
        <f t="shared" si="505"/>
        <v>59.958333333328483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499"/>
        <v>9.6153846153846159E-2</v>
      </c>
      <c r="P3954" s="7">
        <f>E3954/L3954</f>
        <v>25</v>
      </c>
      <c r="Q3954" s="9" t="str">
        <f t="shared" si="502"/>
        <v>theater</v>
      </c>
      <c r="R3954" s="10" t="str">
        <f t="shared" si="503"/>
        <v>plays</v>
      </c>
      <c r="S3954" s="8">
        <f t="shared" si="504"/>
        <v>42243.582060185181</v>
      </c>
      <c r="T3954" s="8">
        <f t="shared" si="501"/>
        <v>42303.582060185181</v>
      </c>
      <c r="U3954" s="7">
        <f t="shared" si="505"/>
        <v>60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499"/>
        <v>0</v>
      </c>
      <c r="P3955" s="7">
        <f>IF(L3955&gt;0, E3955/L3955,0)</f>
        <v>0</v>
      </c>
      <c r="Q3955" s="9" t="str">
        <f t="shared" si="502"/>
        <v>theater</v>
      </c>
      <c r="R3955" s="10" t="str">
        <f t="shared" si="503"/>
        <v>plays</v>
      </c>
      <c r="S3955" s="8">
        <f t="shared" si="504"/>
        <v>42549.840115740742</v>
      </c>
      <c r="T3955" s="8">
        <f t="shared" si="501"/>
        <v>42580.770138888889</v>
      </c>
      <c r="U3955" s="7">
        <f t="shared" si="505"/>
        <v>30.930023148146574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499"/>
        <v>0</v>
      </c>
      <c r="P3956" s="7">
        <f>IF(L3956&gt;0, E3956/L3956,0)</f>
        <v>0</v>
      </c>
      <c r="Q3956" s="9" t="str">
        <f t="shared" si="502"/>
        <v>theater</v>
      </c>
      <c r="R3956" s="10" t="str">
        <f t="shared" si="503"/>
        <v>plays</v>
      </c>
      <c r="S3956" s="8">
        <f t="shared" si="504"/>
        <v>41774.442870370367</v>
      </c>
      <c r="T3956" s="8">
        <f t="shared" si="501"/>
        <v>41834.442870370367</v>
      </c>
      <c r="U3956" s="7">
        <f t="shared" si="505"/>
        <v>60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499"/>
        <v>24.285714285714285</v>
      </c>
      <c r="P3957" s="7">
        <f>E3957/L3957</f>
        <v>53.125</v>
      </c>
      <c r="Q3957" s="9" t="str">
        <f t="shared" si="502"/>
        <v>theater</v>
      </c>
      <c r="R3957" s="10" t="str">
        <f t="shared" si="503"/>
        <v>plays</v>
      </c>
      <c r="S3957" s="8">
        <f t="shared" si="504"/>
        <v>42306.640520833331</v>
      </c>
      <c r="T3957" s="8">
        <f t="shared" si="501"/>
        <v>42336.682187499995</v>
      </c>
      <c r="U3957" s="7">
        <f t="shared" si="505"/>
        <v>30.041666666664241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499"/>
        <v>0</v>
      </c>
      <c r="P3958" s="7">
        <f>IF(L3958&gt;0, E3958/L3958,0)</f>
        <v>0</v>
      </c>
      <c r="Q3958" s="9" t="str">
        <f t="shared" si="502"/>
        <v>theater</v>
      </c>
      <c r="R3958" s="10" t="str">
        <f t="shared" si="503"/>
        <v>plays</v>
      </c>
      <c r="S3958" s="8">
        <f t="shared" si="504"/>
        <v>42457.723692129628</v>
      </c>
      <c r="T3958" s="8">
        <f t="shared" si="501"/>
        <v>42484.805555555555</v>
      </c>
      <c r="U3958" s="7">
        <f t="shared" si="505"/>
        <v>27.081863425926713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499"/>
        <v>2.5000000000000001E-2</v>
      </c>
      <c r="P3959" s="7">
        <f t="shared" ref="P3959:P3964" si="507">E3959/L3959</f>
        <v>7</v>
      </c>
      <c r="Q3959" s="9" t="str">
        <f t="shared" si="502"/>
        <v>theater</v>
      </c>
      <c r="R3959" s="10" t="str">
        <f t="shared" si="503"/>
        <v>plays</v>
      </c>
      <c r="S3959" s="8">
        <f t="shared" si="504"/>
        <v>42513.76798611111</v>
      </c>
      <c r="T3959" s="8">
        <f t="shared" si="501"/>
        <v>42559.76798611111</v>
      </c>
      <c r="U3959" s="7">
        <f t="shared" si="505"/>
        <v>46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499"/>
        <v>32.049999999999997</v>
      </c>
      <c r="P3960" s="7">
        <f t="shared" si="507"/>
        <v>40.0625</v>
      </c>
      <c r="Q3960" s="9" t="str">
        <f t="shared" si="502"/>
        <v>theater</v>
      </c>
      <c r="R3960" s="10" t="str">
        <f t="shared" si="503"/>
        <v>plays</v>
      </c>
      <c r="S3960" s="8">
        <f t="shared" si="504"/>
        <v>41816.742037037031</v>
      </c>
      <c r="T3960" s="8">
        <f t="shared" si="501"/>
        <v>41853.375</v>
      </c>
      <c r="U3960" s="7">
        <f t="shared" si="505"/>
        <v>36.632962962969032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499"/>
        <v>24.333333333333332</v>
      </c>
      <c r="P3961" s="7">
        <f t="shared" si="507"/>
        <v>24.333333333333332</v>
      </c>
      <c r="Q3961" s="9" t="str">
        <f t="shared" si="502"/>
        <v>theater</v>
      </c>
      <c r="R3961" s="10" t="str">
        <f t="shared" si="503"/>
        <v>plays</v>
      </c>
      <c r="S3961" s="8">
        <f t="shared" si="504"/>
        <v>41880.580509259256</v>
      </c>
      <c r="T3961" s="8">
        <f t="shared" si="501"/>
        <v>41910.580509259256</v>
      </c>
      <c r="U3961" s="7">
        <f t="shared" si="505"/>
        <v>30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499"/>
        <v>1.5</v>
      </c>
      <c r="P3962" s="7">
        <f t="shared" si="507"/>
        <v>11.25</v>
      </c>
      <c r="Q3962" s="9" t="str">
        <f t="shared" si="502"/>
        <v>theater</v>
      </c>
      <c r="R3962" s="10" t="str">
        <f t="shared" si="503"/>
        <v>plays</v>
      </c>
      <c r="S3962" s="8">
        <f t="shared" si="504"/>
        <v>42342.63722222222</v>
      </c>
      <c r="T3962" s="8">
        <f t="shared" si="501"/>
        <v>42372.63722222222</v>
      </c>
      <c r="U3962" s="7">
        <f t="shared" si="505"/>
        <v>30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499"/>
        <v>0.42</v>
      </c>
      <c r="P3963" s="7">
        <f t="shared" si="507"/>
        <v>10.5</v>
      </c>
      <c r="Q3963" s="9" t="str">
        <f t="shared" si="502"/>
        <v>theater</v>
      </c>
      <c r="R3963" s="10" t="str">
        <f t="shared" si="503"/>
        <v>plays</v>
      </c>
      <c r="S3963" s="8">
        <f t="shared" si="504"/>
        <v>41745.682986111111</v>
      </c>
      <c r="T3963" s="8">
        <f t="shared" si="501"/>
        <v>41767.682986111111</v>
      </c>
      <c r="U3963" s="7">
        <f t="shared" si="505"/>
        <v>22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499"/>
        <v>3.2142857142857144</v>
      </c>
      <c r="P3964" s="7">
        <f t="shared" si="507"/>
        <v>15</v>
      </c>
      <c r="Q3964" s="9" t="str">
        <f t="shared" si="502"/>
        <v>theater</v>
      </c>
      <c r="R3964" s="10" t="str">
        <f t="shared" si="503"/>
        <v>plays</v>
      </c>
      <c r="S3964" s="8">
        <f t="shared" si="504"/>
        <v>42311.413124999999</v>
      </c>
      <c r="T3964" s="8">
        <f t="shared" si="501"/>
        <v>42336.413124999999</v>
      </c>
      <c r="U3964" s="7">
        <f t="shared" si="505"/>
        <v>25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499"/>
        <v>0</v>
      </c>
      <c r="P3965" s="7">
        <f>IF(L3965&gt;0, E3965/L3965,0)</f>
        <v>0</v>
      </c>
      <c r="Q3965" s="9" t="str">
        <f t="shared" si="502"/>
        <v>theater</v>
      </c>
      <c r="R3965" s="10" t="str">
        <f t="shared" si="503"/>
        <v>plays</v>
      </c>
      <c r="S3965" s="8">
        <f t="shared" si="504"/>
        <v>42295.945798611108</v>
      </c>
      <c r="T3965" s="8">
        <f t="shared" si="501"/>
        <v>42325.987465277773</v>
      </c>
      <c r="U3965" s="7">
        <f t="shared" si="505"/>
        <v>30.041666666664241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499"/>
        <v>6.3</v>
      </c>
      <c r="P3966" s="7">
        <f t="shared" ref="P3966:P3976" si="508">E3966/L3966</f>
        <v>42</v>
      </c>
      <c r="Q3966" s="9" t="str">
        <f t="shared" si="502"/>
        <v>theater</v>
      </c>
      <c r="R3966" s="10" t="str">
        <f t="shared" si="503"/>
        <v>plays</v>
      </c>
      <c r="S3966" s="8">
        <f t="shared" si="504"/>
        <v>42053.513726851852</v>
      </c>
      <c r="T3966" s="8">
        <f t="shared" si="501"/>
        <v>42113.47206018518</v>
      </c>
      <c r="U3966" s="7">
        <f t="shared" si="505"/>
        <v>59.958333333328483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499"/>
        <v>14.25</v>
      </c>
      <c r="P3967" s="7">
        <f t="shared" si="508"/>
        <v>71.25</v>
      </c>
      <c r="Q3967" s="9" t="str">
        <f t="shared" si="502"/>
        <v>theater</v>
      </c>
      <c r="R3967" s="10" t="str">
        <f t="shared" si="503"/>
        <v>plays</v>
      </c>
      <c r="S3967" s="8">
        <f t="shared" si="504"/>
        <v>42414.027546296296</v>
      </c>
      <c r="T3967" s="8">
        <f t="shared" si="501"/>
        <v>42473.985879629625</v>
      </c>
      <c r="U3967" s="7">
        <f t="shared" si="505"/>
        <v>59.958333333328483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499"/>
        <v>0.6</v>
      </c>
      <c r="P3968" s="7">
        <f t="shared" si="508"/>
        <v>22.5</v>
      </c>
      <c r="Q3968" s="9" t="str">
        <f t="shared" si="502"/>
        <v>theater</v>
      </c>
      <c r="R3968" s="10" t="str">
        <f t="shared" si="503"/>
        <v>plays</v>
      </c>
      <c r="S3968" s="8">
        <f t="shared" si="504"/>
        <v>41801.503217592588</v>
      </c>
      <c r="T3968" s="8">
        <f t="shared" si="501"/>
        <v>41843.915972222218</v>
      </c>
      <c r="U3968" s="7">
        <f t="shared" si="505"/>
        <v>42.41275462962949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499"/>
        <v>24.117647058823529</v>
      </c>
      <c r="P3969" s="7">
        <f t="shared" si="508"/>
        <v>41</v>
      </c>
      <c r="Q3969" s="9" t="str">
        <f t="shared" si="502"/>
        <v>theater</v>
      </c>
      <c r="R3969" s="10" t="str">
        <f t="shared" si="503"/>
        <v>plays</v>
      </c>
      <c r="S3969" s="8">
        <f t="shared" si="504"/>
        <v>42770.082256944443</v>
      </c>
      <c r="T3969" s="8">
        <f t="shared" si="501"/>
        <v>42800.082256944443</v>
      </c>
      <c r="U3969" s="7">
        <f t="shared" si="505"/>
        <v>30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509">E3970*100/D3970</f>
        <v>10.54</v>
      </c>
      <c r="P3970" s="7">
        <f t="shared" si="508"/>
        <v>47.909090909090907</v>
      </c>
      <c r="Q3970" s="9" t="str">
        <f t="shared" si="502"/>
        <v>theater</v>
      </c>
      <c r="R3970" s="10" t="str">
        <f t="shared" si="503"/>
        <v>plays</v>
      </c>
      <c r="S3970" s="8">
        <f t="shared" si="504"/>
        <v>42452.60732638889</v>
      </c>
      <c r="T3970" s="8">
        <f t="shared" ref="T3970:T4033" si="510">(I3970/86400)+25569+(-5/24)</f>
        <v>42512.60732638889</v>
      </c>
      <c r="U3970" s="7">
        <f t="shared" si="505"/>
        <v>60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509"/>
        <v>7.4690265486725664</v>
      </c>
      <c r="P3971" s="7">
        <f t="shared" si="508"/>
        <v>35.166666666666664</v>
      </c>
      <c r="Q3971" s="9" t="str">
        <f t="shared" ref="Q3971:Q4034" si="511">LEFT(N3971, SEARCH("/",N3971,1)-1)</f>
        <v>theater</v>
      </c>
      <c r="R3971" s="10" t="str">
        <f t="shared" ref="R3971:R4034" si="512">RIGHT(N3971,LEN(N3971)-FIND("/",N3971))</f>
        <v>plays</v>
      </c>
      <c r="S3971" s="8">
        <f t="shared" ref="S3971:S4034" si="513">(J3971/86400)+25569+(-5/24)</f>
        <v>42601.646365740737</v>
      </c>
      <c r="T3971" s="8">
        <f t="shared" si="510"/>
        <v>42610.954861111109</v>
      </c>
      <c r="U3971" s="7">
        <f t="shared" ref="U3971:U4034" si="514">T3971-S3971</f>
        <v>9.3084953703728388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509"/>
        <v>7.3333333333333334E-2</v>
      </c>
      <c r="P3972" s="7">
        <f t="shared" si="508"/>
        <v>5.5</v>
      </c>
      <c r="Q3972" s="9" t="str">
        <f t="shared" si="511"/>
        <v>theater</v>
      </c>
      <c r="R3972" s="10" t="str">
        <f t="shared" si="512"/>
        <v>plays</v>
      </c>
      <c r="S3972" s="8">
        <f t="shared" si="513"/>
        <v>42447.655219907407</v>
      </c>
      <c r="T3972" s="8">
        <f t="shared" si="510"/>
        <v>42477.655219907407</v>
      </c>
      <c r="U3972" s="7">
        <f t="shared" si="514"/>
        <v>30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509"/>
        <v>0.97142857142857142</v>
      </c>
      <c r="P3973" s="7">
        <f t="shared" si="508"/>
        <v>22.666666666666668</v>
      </c>
      <c r="Q3973" s="9" t="str">
        <f t="shared" si="511"/>
        <v>theater</v>
      </c>
      <c r="R3973" s="10" t="str">
        <f t="shared" si="512"/>
        <v>plays</v>
      </c>
      <c r="S3973" s="8">
        <f t="shared" si="513"/>
        <v>41811.327847222223</v>
      </c>
      <c r="T3973" s="8">
        <f t="shared" si="510"/>
        <v>41841.327847222223</v>
      </c>
      <c r="U3973" s="7">
        <f t="shared" si="514"/>
        <v>30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509"/>
        <v>21.1</v>
      </c>
      <c r="P3974" s="7">
        <f t="shared" si="508"/>
        <v>26.375</v>
      </c>
      <c r="Q3974" s="9" t="str">
        <f t="shared" si="511"/>
        <v>theater</v>
      </c>
      <c r="R3974" s="10" t="str">
        <f t="shared" si="512"/>
        <v>plays</v>
      </c>
      <c r="S3974" s="8">
        <f t="shared" si="513"/>
        <v>41980.859189814808</v>
      </c>
      <c r="T3974" s="8">
        <f t="shared" si="510"/>
        <v>42040.859189814808</v>
      </c>
      <c r="U3974" s="7">
        <f t="shared" si="514"/>
        <v>60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509"/>
        <v>78.099999999999994</v>
      </c>
      <c r="P3975" s="7">
        <f t="shared" si="508"/>
        <v>105.54054054054055</v>
      </c>
      <c r="Q3975" s="9" t="str">
        <f t="shared" si="511"/>
        <v>theater</v>
      </c>
      <c r="R3975" s="10" t="str">
        <f t="shared" si="512"/>
        <v>plays</v>
      </c>
      <c r="S3975" s="8">
        <f t="shared" si="513"/>
        <v>42469.475810185184</v>
      </c>
      <c r="T3975" s="8">
        <f t="shared" si="510"/>
        <v>42498.958333333336</v>
      </c>
      <c r="U3975" s="7">
        <f t="shared" si="514"/>
        <v>29.482523148151813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509"/>
        <v>32</v>
      </c>
      <c r="P3976" s="7">
        <f t="shared" si="508"/>
        <v>29.09090909090909</v>
      </c>
      <c r="Q3976" s="9" t="str">
        <f t="shared" si="511"/>
        <v>theater</v>
      </c>
      <c r="R3976" s="10" t="str">
        <f t="shared" si="512"/>
        <v>plays</v>
      </c>
      <c r="S3976" s="8">
        <f t="shared" si="513"/>
        <v>42493.338518518511</v>
      </c>
      <c r="T3976" s="8">
        <f t="shared" si="510"/>
        <v>42523.338518518511</v>
      </c>
      <c r="U3976" s="7">
        <f t="shared" si="514"/>
        <v>30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509"/>
        <v>0</v>
      </c>
      <c r="P3977" s="7">
        <f>IF(L3977&gt;0, E3977/L3977,0)</f>
        <v>0</v>
      </c>
      <c r="Q3977" s="9" t="str">
        <f t="shared" si="511"/>
        <v>theater</v>
      </c>
      <c r="R3977" s="10" t="str">
        <f t="shared" si="512"/>
        <v>plays</v>
      </c>
      <c r="S3977" s="8">
        <f t="shared" si="513"/>
        <v>42534.658541666664</v>
      </c>
      <c r="T3977" s="8">
        <f t="shared" si="510"/>
        <v>42564.658541666664</v>
      </c>
      <c r="U3977" s="7">
        <f t="shared" si="514"/>
        <v>30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509"/>
        <v>47.692307692307693</v>
      </c>
      <c r="P3978" s="7">
        <f t="shared" ref="P3978:P3990" si="515">E3978/L3978</f>
        <v>62</v>
      </c>
      <c r="Q3978" s="9" t="str">
        <f t="shared" si="511"/>
        <v>theater</v>
      </c>
      <c r="R3978" s="10" t="str">
        <f t="shared" si="512"/>
        <v>plays</v>
      </c>
      <c r="S3978" s="8">
        <f t="shared" si="513"/>
        <v>41830.650011574071</v>
      </c>
      <c r="T3978" s="8">
        <f t="shared" si="510"/>
        <v>41852.083333333328</v>
      </c>
      <c r="U3978" s="7">
        <f t="shared" si="514"/>
        <v>21.433321759257524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509"/>
        <v>1.45</v>
      </c>
      <c r="P3979" s="7">
        <f t="shared" si="515"/>
        <v>217.5</v>
      </c>
      <c r="Q3979" s="9" t="str">
        <f t="shared" si="511"/>
        <v>theater</v>
      </c>
      <c r="R3979" s="10" t="str">
        <f t="shared" si="512"/>
        <v>plays</v>
      </c>
      <c r="S3979" s="8">
        <f t="shared" si="513"/>
        <v>42543.580231481479</v>
      </c>
      <c r="T3979" s="8">
        <f t="shared" si="510"/>
        <v>42573.580231481479</v>
      </c>
      <c r="U3979" s="7">
        <f t="shared" si="514"/>
        <v>30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509"/>
        <v>10.7</v>
      </c>
      <c r="P3980" s="7">
        <f t="shared" si="515"/>
        <v>26.75</v>
      </c>
      <c r="Q3980" s="9" t="str">
        <f t="shared" si="511"/>
        <v>theater</v>
      </c>
      <c r="R3980" s="10" t="str">
        <f t="shared" si="512"/>
        <v>plays</v>
      </c>
      <c r="S3980" s="8">
        <f t="shared" si="513"/>
        <v>41975.434641203705</v>
      </c>
      <c r="T3980" s="8">
        <f t="shared" si="510"/>
        <v>42035.434641203705</v>
      </c>
      <c r="U3980" s="7">
        <f t="shared" si="514"/>
        <v>60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509"/>
        <v>1.8333333333333333</v>
      </c>
      <c r="P3981" s="7">
        <f t="shared" si="515"/>
        <v>18.333333333333332</v>
      </c>
      <c r="Q3981" s="9" t="str">
        <f t="shared" si="511"/>
        <v>theater</v>
      </c>
      <c r="R3981" s="10" t="str">
        <f t="shared" si="512"/>
        <v>plays</v>
      </c>
      <c r="S3981" s="8">
        <f t="shared" si="513"/>
        <v>42069.695104166669</v>
      </c>
      <c r="T3981" s="8">
        <f t="shared" si="510"/>
        <v>42092.624999999993</v>
      </c>
      <c r="U3981" s="7">
        <f t="shared" si="514"/>
        <v>22.929895833323826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509"/>
        <v>18</v>
      </c>
      <c r="P3982" s="7">
        <f t="shared" si="515"/>
        <v>64.285714285714292</v>
      </c>
      <c r="Q3982" s="9" t="str">
        <f t="shared" si="511"/>
        <v>theater</v>
      </c>
      <c r="R3982" s="10" t="str">
        <f t="shared" si="512"/>
        <v>plays</v>
      </c>
      <c r="S3982" s="8">
        <f t="shared" si="513"/>
        <v>41795.390590277777</v>
      </c>
      <c r="T3982" s="8">
        <f t="shared" si="510"/>
        <v>41825.390590277777</v>
      </c>
      <c r="U3982" s="7">
        <f t="shared" si="514"/>
        <v>30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509"/>
        <v>4.083333333333333</v>
      </c>
      <c r="P3983" s="7">
        <f t="shared" si="515"/>
        <v>175</v>
      </c>
      <c r="Q3983" s="9" t="str">
        <f t="shared" si="511"/>
        <v>theater</v>
      </c>
      <c r="R3983" s="10" t="str">
        <f t="shared" si="512"/>
        <v>plays</v>
      </c>
      <c r="S3983" s="8">
        <f t="shared" si="513"/>
        <v>42507.971631944441</v>
      </c>
      <c r="T3983" s="8">
        <f t="shared" si="510"/>
        <v>42567.971631944441</v>
      </c>
      <c r="U3983" s="7">
        <f t="shared" si="514"/>
        <v>60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509"/>
        <v>20</v>
      </c>
      <c r="P3984" s="7">
        <f t="shared" si="515"/>
        <v>34</v>
      </c>
      <c r="Q3984" s="9" t="str">
        <f t="shared" si="511"/>
        <v>theater</v>
      </c>
      <c r="R3984" s="10" t="str">
        <f t="shared" si="512"/>
        <v>plays</v>
      </c>
      <c r="S3984" s="8">
        <f t="shared" si="513"/>
        <v>42132.601620370369</v>
      </c>
      <c r="T3984" s="8">
        <f t="shared" si="510"/>
        <v>42192.601620370369</v>
      </c>
      <c r="U3984" s="7">
        <f t="shared" si="514"/>
        <v>60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509"/>
        <v>34.802513464991023</v>
      </c>
      <c r="P3985" s="7">
        <f t="shared" si="515"/>
        <v>84.282608695652172</v>
      </c>
      <c r="Q3985" s="9" t="str">
        <f t="shared" si="511"/>
        <v>theater</v>
      </c>
      <c r="R3985" s="10" t="str">
        <f t="shared" si="512"/>
        <v>plays</v>
      </c>
      <c r="S3985" s="8">
        <f t="shared" si="513"/>
        <v>41747.661527777775</v>
      </c>
      <c r="T3985" s="8">
        <f t="shared" si="510"/>
        <v>41779.082638888889</v>
      </c>
      <c r="U3985" s="7">
        <f t="shared" si="514"/>
        <v>31.421111111114442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509"/>
        <v>6.333333333333333</v>
      </c>
      <c r="P3986" s="7">
        <f t="shared" si="515"/>
        <v>9.5</v>
      </c>
      <c r="Q3986" s="9" t="str">
        <f t="shared" si="511"/>
        <v>theater</v>
      </c>
      <c r="R3986" s="10" t="str">
        <f t="shared" si="512"/>
        <v>plays</v>
      </c>
      <c r="S3986" s="8">
        <f t="shared" si="513"/>
        <v>41920.75513888889</v>
      </c>
      <c r="T3986" s="8">
        <f t="shared" si="510"/>
        <v>41950.791666666664</v>
      </c>
      <c r="U3986" s="7">
        <f t="shared" si="514"/>
        <v>30.036527777774609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509"/>
        <v>32.049999999999997</v>
      </c>
      <c r="P3987" s="7">
        <f t="shared" si="515"/>
        <v>33.736842105263158</v>
      </c>
      <c r="Q3987" s="9" t="str">
        <f t="shared" si="511"/>
        <v>theater</v>
      </c>
      <c r="R3987" s="10" t="str">
        <f t="shared" si="512"/>
        <v>plays</v>
      </c>
      <c r="S3987" s="8">
        <f t="shared" si="513"/>
        <v>42399.499074074069</v>
      </c>
      <c r="T3987" s="8">
        <f t="shared" si="510"/>
        <v>42420.670138888883</v>
      </c>
      <c r="U3987" s="7">
        <f t="shared" si="514"/>
        <v>21.171064814814599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509"/>
        <v>9.76</v>
      </c>
      <c r="P3988" s="7">
        <f t="shared" si="515"/>
        <v>37.53846153846154</v>
      </c>
      <c r="Q3988" s="9" t="str">
        <f t="shared" si="511"/>
        <v>theater</v>
      </c>
      <c r="R3988" s="10" t="str">
        <f t="shared" si="512"/>
        <v>plays</v>
      </c>
      <c r="S3988" s="8">
        <f t="shared" si="513"/>
        <v>42467.340208333328</v>
      </c>
      <c r="T3988" s="8">
        <f t="shared" si="510"/>
        <v>42496.336111111108</v>
      </c>
      <c r="U3988" s="7">
        <f t="shared" si="514"/>
        <v>28.995902777780429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509"/>
        <v>37.75</v>
      </c>
      <c r="P3989" s="7">
        <f t="shared" si="515"/>
        <v>11.615384615384615</v>
      </c>
      <c r="Q3989" s="9" t="str">
        <f t="shared" si="511"/>
        <v>theater</v>
      </c>
      <c r="R3989" s="10" t="str">
        <f t="shared" si="512"/>
        <v>plays</v>
      </c>
      <c r="S3989" s="8">
        <f t="shared" si="513"/>
        <v>41765.716319444444</v>
      </c>
      <c r="T3989" s="8">
        <f t="shared" si="510"/>
        <v>41775.716319444444</v>
      </c>
      <c r="U3989" s="7">
        <f t="shared" si="514"/>
        <v>10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509"/>
        <v>2.1333333333333333</v>
      </c>
      <c r="P3990" s="7">
        <f t="shared" si="515"/>
        <v>8</v>
      </c>
      <c r="Q3990" s="9" t="str">
        <f t="shared" si="511"/>
        <v>theater</v>
      </c>
      <c r="R3990" s="10" t="str">
        <f t="shared" si="512"/>
        <v>plays</v>
      </c>
      <c r="S3990" s="8">
        <f t="shared" si="513"/>
        <v>42229.872835648144</v>
      </c>
      <c r="T3990" s="8">
        <f t="shared" si="510"/>
        <v>42244.872835648144</v>
      </c>
      <c r="U3990" s="7">
        <f t="shared" si="514"/>
        <v>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509"/>
        <v>0</v>
      </c>
      <c r="P3991" s="7">
        <f>IF(L3991&gt;0, E3991/L3991,0)</f>
        <v>0</v>
      </c>
      <c r="Q3991" s="9" t="str">
        <f t="shared" si="511"/>
        <v>theater</v>
      </c>
      <c r="R3991" s="10" t="str">
        <f t="shared" si="512"/>
        <v>plays</v>
      </c>
      <c r="S3991" s="8">
        <f t="shared" si="513"/>
        <v>42286.541446759256</v>
      </c>
      <c r="T3991" s="8">
        <f t="shared" si="510"/>
        <v>42316.583113425928</v>
      </c>
      <c r="U3991" s="7">
        <f t="shared" si="514"/>
        <v>30.041666666671517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509"/>
        <v>4.1818181818181817</v>
      </c>
      <c r="P3992" s="7">
        <f t="shared" ref="P3992:P3998" si="516">E3992/L3992</f>
        <v>23</v>
      </c>
      <c r="Q3992" s="9" t="str">
        <f t="shared" si="511"/>
        <v>theater</v>
      </c>
      <c r="R3992" s="10" t="str">
        <f t="shared" si="512"/>
        <v>plays</v>
      </c>
      <c r="S3992" s="8">
        <f t="shared" si="513"/>
        <v>42401.464039351849</v>
      </c>
      <c r="T3992" s="8">
        <f t="shared" si="510"/>
        <v>42431.464039351849</v>
      </c>
      <c r="U3992" s="7">
        <f t="shared" si="514"/>
        <v>30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509"/>
        <v>20</v>
      </c>
      <c r="P3993" s="7">
        <f t="shared" si="516"/>
        <v>100</v>
      </c>
      <c r="Q3993" s="9" t="str">
        <f t="shared" si="511"/>
        <v>theater</v>
      </c>
      <c r="R3993" s="10" t="str">
        <f t="shared" si="512"/>
        <v>plays</v>
      </c>
      <c r="S3993" s="8">
        <f t="shared" si="513"/>
        <v>42125.436134259253</v>
      </c>
      <c r="T3993" s="8">
        <f t="shared" si="510"/>
        <v>42155.436134259253</v>
      </c>
      <c r="U3993" s="7">
        <f t="shared" si="514"/>
        <v>30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509"/>
        <v>5.41</v>
      </c>
      <c r="P3994" s="7">
        <f t="shared" si="516"/>
        <v>60.111111111111114</v>
      </c>
      <c r="Q3994" s="9" t="str">
        <f t="shared" si="511"/>
        <v>theater</v>
      </c>
      <c r="R3994" s="10" t="str">
        <f t="shared" si="512"/>
        <v>plays</v>
      </c>
      <c r="S3994" s="8">
        <f t="shared" si="513"/>
        <v>42289.732164351844</v>
      </c>
      <c r="T3994" s="8">
        <f t="shared" si="510"/>
        <v>42349.773831018516</v>
      </c>
      <c r="U3994" s="7">
        <f t="shared" si="514"/>
        <v>60.041666666671517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509"/>
        <v>6.0000000000000001E-3</v>
      </c>
      <c r="P3995" s="7">
        <f t="shared" si="516"/>
        <v>3</v>
      </c>
      <c r="Q3995" s="9" t="str">
        <f t="shared" si="511"/>
        <v>theater</v>
      </c>
      <c r="R3995" s="10" t="str">
        <f t="shared" si="512"/>
        <v>plays</v>
      </c>
      <c r="S3995" s="8">
        <f t="shared" si="513"/>
        <v>42107.656388888885</v>
      </c>
      <c r="T3995" s="8">
        <f t="shared" si="510"/>
        <v>42137.656388888885</v>
      </c>
      <c r="U3995" s="7">
        <f t="shared" si="514"/>
        <v>30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509"/>
        <v>0.25</v>
      </c>
      <c r="P3996" s="7">
        <f t="shared" si="516"/>
        <v>5</v>
      </c>
      <c r="Q3996" s="9" t="str">
        <f t="shared" si="511"/>
        <v>theater</v>
      </c>
      <c r="R3996" s="10" t="str">
        <f t="shared" si="512"/>
        <v>plays</v>
      </c>
      <c r="S3996" s="8">
        <f t="shared" si="513"/>
        <v>41809.181597222218</v>
      </c>
      <c r="T3996" s="8">
        <f t="shared" si="510"/>
        <v>41839.181597222218</v>
      </c>
      <c r="U3996" s="7">
        <f t="shared" si="514"/>
        <v>30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509"/>
        <v>35</v>
      </c>
      <c r="P3997" s="7">
        <f t="shared" si="516"/>
        <v>17.5</v>
      </c>
      <c r="Q3997" s="9" t="str">
        <f t="shared" si="511"/>
        <v>theater</v>
      </c>
      <c r="R3997" s="10" t="str">
        <f t="shared" si="512"/>
        <v>plays</v>
      </c>
      <c r="S3997" s="8">
        <f t="shared" si="513"/>
        <v>42019.475428240738</v>
      </c>
      <c r="T3997" s="8">
        <f t="shared" si="510"/>
        <v>42049.268749999996</v>
      </c>
      <c r="U3997" s="7">
        <f t="shared" si="514"/>
        <v>29.793321759258106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509"/>
        <v>16.566666666666666</v>
      </c>
      <c r="P3998" s="7">
        <f t="shared" si="516"/>
        <v>29.235294117647058</v>
      </c>
      <c r="Q3998" s="9" t="str">
        <f t="shared" si="511"/>
        <v>theater</v>
      </c>
      <c r="R3998" s="10" t="str">
        <f t="shared" si="512"/>
        <v>plays</v>
      </c>
      <c r="S3998" s="8">
        <f t="shared" si="513"/>
        <v>41950.058611111112</v>
      </c>
      <c r="T3998" s="8">
        <f t="shared" si="510"/>
        <v>41963.461111111108</v>
      </c>
      <c r="U3998" s="7">
        <f t="shared" si="514"/>
        <v>13.402499999996508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509"/>
        <v>0</v>
      </c>
      <c r="P3999" s="7">
        <f>IF(L3999&gt;0, E3999/L3999,0)</f>
        <v>0</v>
      </c>
      <c r="Q3999" s="9" t="str">
        <f t="shared" si="511"/>
        <v>theater</v>
      </c>
      <c r="R3999" s="10" t="str">
        <f t="shared" si="512"/>
        <v>plays</v>
      </c>
      <c r="S3999" s="8">
        <f t="shared" si="513"/>
        <v>42069.183113425919</v>
      </c>
      <c r="T3999" s="8">
        <f t="shared" si="510"/>
        <v>42099.141446759262</v>
      </c>
      <c r="U3999" s="7">
        <f t="shared" si="514"/>
        <v>29.958333333343035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509"/>
        <v>57.2</v>
      </c>
      <c r="P4000" s="7">
        <f t="shared" ref="P4000:P4013" si="517">E4000/L4000</f>
        <v>59.583333333333336</v>
      </c>
      <c r="Q4000" s="9" t="str">
        <f t="shared" si="511"/>
        <v>theater</v>
      </c>
      <c r="R4000" s="10" t="str">
        <f t="shared" si="512"/>
        <v>plays</v>
      </c>
      <c r="S4000" s="8">
        <f t="shared" si="513"/>
        <v>42061.754930555551</v>
      </c>
      <c r="T4000" s="8">
        <f t="shared" si="510"/>
        <v>42091.713263888887</v>
      </c>
      <c r="U4000" s="7">
        <f t="shared" si="514"/>
        <v>29.958333333335759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509"/>
        <v>16.514285714285716</v>
      </c>
      <c r="P4001" s="7">
        <f t="shared" si="517"/>
        <v>82.571428571428569</v>
      </c>
      <c r="Q4001" s="9" t="str">
        <f t="shared" si="511"/>
        <v>theater</v>
      </c>
      <c r="R4001" s="10" t="str">
        <f t="shared" si="512"/>
        <v>plays</v>
      </c>
      <c r="S4001" s="8">
        <f t="shared" si="513"/>
        <v>41842.620347222219</v>
      </c>
      <c r="T4001" s="8">
        <f t="shared" si="510"/>
        <v>41882.619317129625</v>
      </c>
      <c r="U4001" s="7">
        <f t="shared" si="514"/>
        <v>39.998969907406718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509"/>
        <v>0.125</v>
      </c>
      <c r="P4002" s="7">
        <f t="shared" si="517"/>
        <v>10</v>
      </c>
      <c r="Q4002" s="9" t="str">
        <f t="shared" si="511"/>
        <v>theater</v>
      </c>
      <c r="R4002" s="10" t="str">
        <f t="shared" si="512"/>
        <v>plays</v>
      </c>
      <c r="S4002" s="8">
        <f t="shared" si="513"/>
        <v>42437.437013888884</v>
      </c>
      <c r="T4002" s="8">
        <f t="shared" si="510"/>
        <v>42497.39534722222</v>
      </c>
      <c r="U4002" s="7">
        <f t="shared" si="514"/>
        <v>59.958333333335759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509"/>
        <v>37.75</v>
      </c>
      <c r="P4003" s="7">
        <f t="shared" si="517"/>
        <v>32.357142857142854</v>
      </c>
      <c r="Q4003" s="9" t="str">
        <f t="shared" si="511"/>
        <v>theater</v>
      </c>
      <c r="R4003" s="10" t="str">
        <f t="shared" si="512"/>
        <v>plays</v>
      </c>
      <c r="S4003" s="8">
        <f t="shared" si="513"/>
        <v>42775.755879629629</v>
      </c>
      <c r="T4003" s="8">
        <f t="shared" si="510"/>
        <v>42795.583333333336</v>
      </c>
      <c r="U4003" s="7">
        <f t="shared" si="514"/>
        <v>19.827453703706851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509"/>
        <v>1.84</v>
      </c>
      <c r="P4004" s="7">
        <f t="shared" si="517"/>
        <v>5.75</v>
      </c>
      <c r="Q4004" s="9" t="str">
        <f t="shared" si="511"/>
        <v>theater</v>
      </c>
      <c r="R4004" s="10" t="str">
        <f t="shared" si="512"/>
        <v>plays</v>
      </c>
      <c r="S4004" s="8">
        <f t="shared" si="513"/>
        <v>41878.835196759253</v>
      </c>
      <c r="T4004" s="8">
        <f t="shared" si="510"/>
        <v>41908.835196759253</v>
      </c>
      <c r="U4004" s="7">
        <f t="shared" si="514"/>
        <v>30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509"/>
        <v>10.050000000000001</v>
      </c>
      <c r="P4005" s="7">
        <f t="shared" si="517"/>
        <v>100.5</v>
      </c>
      <c r="Q4005" s="9" t="str">
        <f t="shared" si="511"/>
        <v>theater</v>
      </c>
      <c r="R4005" s="10" t="str">
        <f t="shared" si="512"/>
        <v>plays</v>
      </c>
      <c r="S4005" s="8">
        <f t="shared" si="513"/>
        <v>42020.379016203697</v>
      </c>
      <c r="T4005" s="8">
        <f t="shared" si="510"/>
        <v>42050.379016203697</v>
      </c>
      <c r="U4005" s="7">
        <f t="shared" si="514"/>
        <v>30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509"/>
        <v>0.2</v>
      </c>
      <c r="P4006" s="7">
        <f t="shared" si="517"/>
        <v>1</v>
      </c>
      <c r="Q4006" s="9" t="str">
        <f t="shared" si="511"/>
        <v>theater</v>
      </c>
      <c r="R4006" s="10" t="str">
        <f t="shared" si="512"/>
        <v>plays</v>
      </c>
      <c r="S4006" s="8">
        <f t="shared" si="513"/>
        <v>41889.954363425924</v>
      </c>
      <c r="T4006" s="8">
        <f t="shared" si="510"/>
        <v>41919.954363425924</v>
      </c>
      <c r="U4006" s="7">
        <f t="shared" si="514"/>
        <v>30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509"/>
        <v>1.3333333333333333</v>
      </c>
      <c r="P4007" s="7">
        <f t="shared" si="517"/>
        <v>20</v>
      </c>
      <c r="Q4007" s="9" t="str">
        <f t="shared" si="511"/>
        <v>theater</v>
      </c>
      <c r="R4007" s="10" t="str">
        <f t="shared" si="512"/>
        <v>plays</v>
      </c>
      <c r="S4007" s="8">
        <f t="shared" si="513"/>
        <v>41872.599363425921</v>
      </c>
      <c r="T4007" s="8">
        <f t="shared" si="510"/>
        <v>41932.599363425921</v>
      </c>
      <c r="U4007" s="7">
        <f t="shared" si="514"/>
        <v>60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509"/>
        <v>6.6666666666666671E-3</v>
      </c>
      <c r="P4008" s="7">
        <f t="shared" si="517"/>
        <v>2</v>
      </c>
      <c r="Q4008" s="9" t="str">
        <f t="shared" si="511"/>
        <v>theater</v>
      </c>
      <c r="R4008" s="10" t="str">
        <f t="shared" si="512"/>
        <v>plays</v>
      </c>
      <c r="S4008" s="8">
        <f t="shared" si="513"/>
        <v>42391.564664351848</v>
      </c>
      <c r="T4008" s="8">
        <f t="shared" si="510"/>
        <v>42416.564664351848</v>
      </c>
      <c r="U4008" s="7">
        <f t="shared" si="514"/>
        <v>25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509"/>
        <v>0.25</v>
      </c>
      <c r="P4009" s="7">
        <f t="shared" si="517"/>
        <v>5</v>
      </c>
      <c r="Q4009" s="9" t="str">
        <f t="shared" si="511"/>
        <v>theater</v>
      </c>
      <c r="R4009" s="10" t="str">
        <f t="shared" si="512"/>
        <v>plays</v>
      </c>
      <c r="S4009" s="8">
        <f t="shared" si="513"/>
        <v>41848.564594907402</v>
      </c>
      <c r="T4009" s="8">
        <f t="shared" si="510"/>
        <v>41877.477777777771</v>
      </c>
      <c r="U4009" s="7">
        <f t="shared" si="514"/>
        <v>28.913182870368473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509"/>
        <v>6</v>
      </c>
      <c r="P4010" s="7">
        <f t="shared" si="517"/>
        <v>15</v>
      </c>
      <c r="Q4010" s="9" t="str">
        <f t="shared" si="511"/>
        <v>theater</v>
      </c>
      <c r="R4010" s="10" t="str">
        <f t="shared" si="512"/>
        <v>plays</v>
      </c>
      <c r="S4010" s="8">
        <f t="shared" si="513"/>
        <v>42177.755868055552</v>
      </c>
      <c r="T4010" s="8">
        <f t="shared" si="510"/>
        <v>42207.755868055552</v>
      </c>
      <c r="U4010" s="7">
        <f t="shared" si="514"/>
        <v>30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509"/>
        <v>3.8860103626943006</v>
      </c>
      <c r="P4011" s="7">
        <f t="shared" si="517"/>
        <v>25</v>
      </c>
      <c r="Q4011" s="9" t="str">
        <f t="shared" si="511"/>
        <v>theater</v>
      </c>
      <c r="R4011" s="10" t="str">
        <f t="shared" si="512"/>
        <v>plays</v>
      </c>
      <c r="S4011" s="8">
        <f t="shared" si="513"/>
        <v>41851.492592592593</v>
      </c>
      <c r="T4011" s="8">
        <f t="shared" si="510"/>
        <v>41891.492592592593</v>
      </c>
      <c r="U4011" s="7">
        <f t="shared" si="514"/>
        <v>40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509"/>
        <v>24.194444444444443</v>
      </c>
      <c r="P4012" s="7">
        <f t="shared" si="517"/>
        <v>45.842105263157897</v>
      </c>
      <c r="Q4012" s="9" t="str">
        <f t="shared" si="511"/>
        <v>theater</v>
      </c>
      <c r="R4012" s="10" t="str">
        <f t="shared" si="512"/>
        <v>plays</v>
      </c>
      <c r="S4012" s="8">
        <f t="shared" si="513"/>
        <v>41921.562106481477</v>
      </c>
      <c r="T4012" s="8">
        <f t="shared" si="510"/>
        <v>41938.562106481477</v>
      </c>
      <c r="U4012" s="7">
        <f t="shared" si="514"/>
        <v>17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509"/>
        <v>7.6</v>
      </c>
      <c r="P4013" s="7">
        <f t="shared" si="517"/>
        <v>4.75</v>
      </c>
      <c r="Q4013" s="9" t="str">
        <f t="shared" si="511"/>
        <v>theater</v>
      </c>
      <c r="R4013" s="10" t="str">
        <f t="shared" si="512"/>
        <v>plays</v>
      </c>
      <c r="S4013" s="8">
        <f t="shared" si="513"/>
        <v>42002.336550925924</v>
      </c>
      <c r="T4013" s="8">
        <f t="shared" si="510"/>
        <v>42032.336550925924</v>
      </c>
      <c r="U4013" s="7">
        <f t="shared" si="514"/>
        <v>30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509"/>
        <v>0</v>
      </c>
      <c r="P4014" s="7">
        <f>IF(L4014&gt;0, E4014/L4014,0)</f>
        <v>0</v>
      </c>
      <c r="Q4014" s="9" t="str">
        <f t="shared" si="511"/>
        <v>theater</v>
      </c>
      <c r="R4014" s="10" t="str">
        <f t="shared" si="512"/>
        <v>plays</v>
      </c>
      <c r="S4014" s="8">
        <f t="shared" si="513"/>
        <v>42096.336215277777</v>
      </c>
      <c r="T4014" s="8">
        <f t="shared" si="510"/>
        <v>42126.336215277777</v>
      </c>
      <c r="U4014" s="7">
        <f t="shared" si="514"/>
        <v>30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509"/>
        <v>1.3</v>
      </c>
      <c r="P4015" s="7">
        <f>E4015/L4015</f>
        <v>13</v>
      </c>
      <c r="Q4015" s="9" t="str">
        <f t="shared" si="511"/>
        <v>theater</v>
      </c>
      <c r="R4015" s="10" t="str">
        <f t="shared" si="512"/>
        <v>plays</v>
      </c>
      <c r="S4015" s="8">
        <f t="shared" si="513"/>
        <v>42021.092858796292</v>
      </c>
      <c r="T4015" s="8">
        <f t="shared" si="510"/>
        <v>42051.092858796292</v>
      </c>
      <c r="U4015" s="7">
        <f t="shared" si="514"/>
        <v>30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509"/>
        <v>0</v>
      </c>
      <c r="P4016" s="7">
        <f>IF(L4016&gt;0, E4016/L4016,0)</f>
        <v>0</v>
      </c>
      <c r="Q4016" s="9" t="str">
        <f t="shared" si="511"/>
        <v>theater</v>
      </c>
      <c r="R4016" s="10" t="str">
        <f t="shared" si="512"/>
        <v>plays</v>
      </c>
      <c r="S4016" s="8">
        <f t="shared" si="513"/>
        <v>42419.037835648145</v>
      </c>
      <c r="T4016" s="8">
        <f t="shared" si="510"/>
        <v>42434.037835648145</v>
      </c>
      <c r="U4016" s="7">
        <f t="shared" si="514"/>
        <v>15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509"/>
        <v>1.4285714285714285E-2</v>
      </c>
      <c r="P4017" s="7">
        <f t="shared" ref="P4017:P4024" si="518">E4017/L4017</f>
        <v>1</v>
      </c>
      <c r="Q4017" s="9" t="str">
        <f t="shared" si="511"/>
        <v>theater</v>
      </c>
      <c r="R4017" s="10" t="str">
        <f t="shared" si="512"/>
        <v>plays</v>
      </c>
      <c r="S4017" s="8">
        <f t="shared" si="513"/>
        <v>42174.572488425925</v>
      </c>
      <c r="T4017" s="8">
        <f t="shared" si="510"/>
        <v>42204.572488425925</v>
      </c>
      <c r="U4017" s="7">
        <f t="shared" si="514"/>
        <v>30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509"/>
        <v>14</v>
      </c>
      <c r="P4018" s="7">
        <f t="shared" si="518"/>
        <v>10</v>
      </c>
      <c r="Q4018" s="9" t="str">
        <f t="shared" si="511"/>
        <v>theater</v>
      </c>
      <c r="R4018" s="10" t="str">
        <f t="shared" si="512"/>
        <v>plays</v>
      </c>
      <c r="S4018" s="8">
        <f t="shared" si="513"/>
        <v>41869.664351851847</v>
      </c>
      <c r="T4018" s="8">
        <f t="shared" si="510"/>
        <v>41899.664351851847</v>
      </c>
      <c r="U4018" s="7">
        <f t="shared" si="514"/>
        <v>30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509"/>
        <v>1.05</v>
      </c>
      <c r="P4019" s="7">
        <f t="shared" si="518"/>
        <v>52.5</v>
      </c>
      <c r="Q4019" s="9" t="str">
        <f t="shared" si="511"/>
        <v>theater</v>
      </c>
      <c r="R4019" s="10" t="str">
        <f t="shared" si="512"/>
        <v>plays</v>
      </c>
      <c r="S4019" s="8">
        <f t="shared" si="513"/>
        <v>41856.463819444441</v>
      </c>
      <c r="T4019" s="8">
        <f t="shared" si="510"/>
        <v>41886.463819444441</v>
      </c>
      <c r="U4019" s="7">
        <f t="shared" si="514"/>
        <v>30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509"/>
        <v>8.6666666666666661</v>
      </c>
      <c r="P4020" s="7">
        <f t="shared" si="518"/>
        <v>32.5</v>
      </c>
      <c r="Q4020" s="9" t="str">
        <f t="shared" si="511"/>
        <v>theater</v>
      </c>
      <c r="R4020" s="10" t="str">
        <f t="shared" si="512"/>
        <v>plays</v>
      </c>
      <c r="S4020" s="8">
        <f t="shared" si="513"/>
        <v>42620.702638888884</v>
      </c>
      <c r="T4020" s="8">
        <f t="shared" si="510"/>
        <v>42650.702638888884</v>
      </c>
      <c r="U4020" s="7">
        <f t="shared" si="514"/>
        <v>30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509"/>
        <v>0.82857142857142863</v>
      </c>
      <c r="P4021" s="7">
        <f t="shared" si="518"/>
        <v>7.25</v>
      </c>
      <c r="Q4021" s="9" t="str">
        <f t="shared" si="511"/>
        <v>theater</v>
      </c>
      <c r="R4021" s="10" t="str">
        <f t="shared" si="512"/>
        <v>plays</v>
      </c>
      <c r="S4021" s="8">
        <f t="shared" si="513"/>
        <v>42417.467546296299</v>
      </c>
      <c r="T4021" s="8">
        <f t="shared" si="510"/>
        <v>42475.477777777771</v>
      </c>
      <c r="U4021" s="7">
        <f t="shared" si="514"/>
        <v>58.010231481472147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509"/>
        <v>16.666666666666668</v>
      </c>
      <c r="P4022" s="7">
        <f t="shared" si="518"/>
        <v>33.333333333333336</v>
      </c>
      <c r="Q4022" s="9" t="str">
        <f t="shared" si="511"/>
        <v>theater</v>
      </c>
      <c r="R4022" s="10" t="str">
        <f t="shared" si="512"/>
        <v>plays</v>
      </c>
      <c r="S4022" s="8">
        <f t="shared" si="513"/>
        <v>42056.982627314814</v>
      </c>
      <c r="T4022" s="8">
        <f t="shared" si="510"/>
        <v>42086.940960648142</v>
      </c>
      <c r="U4022" s="7">
        <f t="shared" si="514"/>
        <v>29.958333333328483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509"/>
        <v>0.83333333333333337</v>
      </c>
      <c r="P4023" s="7">
        <f t="shared" si="518"/>
        <v>62.5</v>
      </c>
      <c r="Q4023" s="9" t="str">
        <f t="shared" si="511"/>
        <v>theater</v>
      </c>
      <c r="R4023" s="10" t="str">
        <f t="shared" si="512"/>
        <v>plays</v>
      </c>
      <c r="S4023" s="8">
        <f t="shared" si="513"/>
        <v>41878.703217592592</v>
      </c>
      <c r="T4023" s="8">
        <f t="shared" si="510"/>
        <v>41938.703217592592</v>
      </c>
      <c r="U4023" s="7">
        <f t="shared" si="514"/>
        <v>60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509"/>
        <v>69.561111111111117</v>
      </c>
      <c r="P4024" s="7">
        <f t="shared" si="518"/>
        <v>63.558375634517766</v>
      </c>
      <c r="Q4024" s="9" t="str">
        <f t="shared" si="511"/>
        <v>theater</v>
      </c>
      <c r="R4024" s="10" t="str">
        <f t="shared" si="512"/>
        <v>plays</v>
      </c>
      <c r="S4024" s="8">
        <f t="shared" si="513"/>
        <v>41990.375775462962</v>
      </c>
      <c r="T4024" s="8">
        <f t="shared" si="510"/>
        <v>42035.912499999999</v>
      </c>
      <c r="U4024" s="7">
        <f t="shared" si="514"/>
        <v>45.536724537036207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509"/>
        <v>0</v>
      </c>
      <c r="P4025" s="7">
        <f>IF(L4025&gt;0, E4025/L4025,0)</f>
        <v>0</v>
      </c>
      <c r="Q4025" s="9" t="str">
        <f t="shared" si="511"/>
        <v>theater</v>
      </c>
      <c r="R4025" s="10" t="str">
        <f t="shared" si="512"/>
        <v>plays</v>
      </c>
      <c r="S4025" s="8">
        <f t="shared" si="513"/>
        <v>42408.791238425925</v>
      </c>
      <c r="T4025" s="8">
        <f t="shared" si="510"/>
        <v>42453.749571759261</v>
      </c>
      <c r="U4025" s="7">
        <f t="shared" si="514"/>
        <v>44.958333333335759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509"/>
        <v>1.25</v>
      </c>
      <c r="P4026" s="7">
        <f>E4026/L4026</f>
        <v>10</v>
      </c>
      <c r="Q4026" s="9" t="str">
        <f t="shared" si="511"/>
        <v>theater</v>
      </c>
      <c r="R4026" s="10" t="str">
        <f t="shared" si="512"/>
        <v>plays</v>
      </c>
      <c r="S4026" s="8">
        <f t="shared" si="513"/>
        <v>42217.461770833332</v>
      </c>
      <c r="T4026" s="8">
        <f t="shared" si="510"/>
        <v>42247.461770833332</v>
      </c>
      <c r="U4026" s="7">
        <f t="shared" si="514"/>
        <v>30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509"/>
        <v>5</v>
      </c>
      <c r="P4027" s="7">
        <f>E4027/L4027</f>
        <v>62.5</v>
      </c>
      <c r="Q4027" s="9" t="str">
        <f t="shared" si="511"/>
        <v>theater</v>
      </c>
      <c r="R4027" s="10" t="str">
        <f t="shared" si="512"/>
        <v>plays</v>
      </c>
      <c r="S4027" s="8">
        <f t="shared" si="513"/>
        <v>42151.029351851852</v>
      </c>
      <c r="T4027" s="8">
        <f t="shared" si="510"/>
        <v>42211.029351851852</v>
      </c>
      <c r="U4027" s="7">
        <f t="shared" si="514"/>
        <v>60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509"/>
        <v>0</v>
      </c>
      <c r="P4028" s="7">
        <f>IF(L4028&gt;0, E4028/L4028,0)</f>
        <v>0</v>
      </c>
      <c r="Q4028" s="9" t="str">
        <f t="shared" si="511"/>
        <v>theater</v>
      </c>
      <c r="R4028" s="10" t="str">
        <f t="shared" si="512"/>
        <v>plays</v>
      </c>
      <c r="S4028" s="8">
        <f t="shared" si="513"/>
        <v>42282.447210648148</v>
      </c>
      <c r="T4028" s="8">
        <f t="shared" si="510"/>
        <v>42342.488877314812</v>
      </c>
      <c r="U4028" s="7">
        <f t="shared" si="514"/>
        <v>60.041666666664241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509"/>
        <v>7.166666666666667</v>
      </c>
      <c r="P4029" s="7">
        <f>E4029/L4029</f>
        <v>30.714285714285715</v>
      </c>
      <c r="Q4029" s="9" t="str">
        <f t="shared" si="511"/>
        <v>theater</v>
      </c>
      <c r="R4029" s="10" t="str">
        <f t="shared" si="512"/>
        <v>plays</v>
      </c>
      <c r="S4029" s="8">
        <f t="shared" si="513"/>
        <v>42768.762511574074</v>
      </c>
      <c r="T4029" s="8">
        <f t="shared" si="510"/>
        <v>42788.833333333336</v>
      </c>
      <c r="U4029" s="7">
        <f t="shared" si="514"/>
        <v>20.070821759261889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509"/>
        <v>28.05</v>
      </c>
      <c r="P4030" s="7">
        <f>E4030/L4030</f>
        <v>51</v>
      </c>
      <c r="Q4030" s="9" t="str">
        <f t="shared" si="511"/>
        <v>theater</v>
      </c>
      <c r="R4030" s="10" t="str">
        <f t="shared" si="512"/>
        <v>plays</v>
      </c>
      <c r="S4030" s="8">
        <f t="shared" si="513"/>
        <v>41765.730324074073</v>
      </c>
      <c r="T4030" s="8">
        <f t="shared" si="510"/>
        <v>41795.730324074073</v>
      </c>
      <c r="U4030" s="7">
        <f t="shared" si="514"/>
        <v>30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509"/>
        <v>0</v>
      </c>
      <c r="P4031" s="7">
        <f>IF(L4031&gt;0, E4031/L4031,0)</f>
        <v>0</v>
      </c>
      <c r="Q4031" s="9" t="str">
        <f t="shared" si="511"/>
        <v>theater</v>
      </c>
      <c r="R4031" s="10" t="str">
        <f t="shared" si="512"/>
        <v>plays</v>
      </c>
      <c r="S4031" s="8">
        <f t="shared" si="513"/>
        <v>42321.816782407404</v>
      </c>
      <c r="T4031" s="8">
        <f t="shared" si="510"/>
        <v>42351.816782407404</v>
      </c>
      <c r="U4031" s="7">
        <f t="shared" si="514"/>
        <v>30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509"/>
        <v>16</v>
      </c>
      <c r="P4032" s="7">
        <f>E4032/L4032</f>
        <v>66.666666666666671</v>
      </c>
      <c r="Q4032" s="9" t="str">
        <f t="shared" si="511"/>
        <v>theater</v>
      </c>
      <c r="R4032" s="10" t="str">
        <f t="shared" si="512"/>
        <v>plays</v>
      </c>
      <c r="S4032" s="8">
        <f t="shared" si="513"/>
        <v>42374.446747685179</v>
      </c>
      <c r="T4032" s="8">
        <f t="shared" si="510"/>
        <v>42403.575694444444</v>
      </c>
      <c r="U4032" s="7">
        <f t="shared" si="514"/>
        <v>29.128946759265091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509"/>
        <v>0</v>
      </c>
      <c r="P4033" s="7">
        <f>IF(L4033&gt;0, E4033/L4033,0)</f>
        <v>0</v>
      </c>
      <c r="Q4033" s="9" t="str">
        <f t="shared" si="511"/>
        <v>theater</v>
      </c>
      <c r="R4033" s="10" t="str">
        <f t="shared" si="512"/>
        <v>plays</v>
      </c>
      <c r="S4033" s="8">
        <f t="shared" si="513"/>
        <v>41941.376898148148</v>
      </c>
      <c r="T4033" s="8">
        <f t="shared" si="510"/>
        <v>41991.418564814812</v>
      </c>
      <c r="U4033" s="7">
        <f t="shared" si="514"/>
        <v>50.041666666664241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519">E4034*100/D4034</f>
        <v>6.8287037037037033</v>
      </c>
      <c r="P4034" s="7">
        <f t="shared" ref="P4034:P4044" si="520">E4034/L4034</f>
        <v>59</v>
      </c>
      <c r="Q4034" s="9" t="str">
        <f t="shared" si="511"/>
        <v>theater</v>
      </c>
      <c r="R4034" s="10" t="str">
        <f t="shared" si="512"/>
        <v>plays</v>
      </c>
      <c r="S4034" s="8">
        <f t="shared" si="513"/>
        <v>42293.60087962963</v>
      </c>
      <c r="T4034" s="8">
        <f t="shared" ref="T4034:T4097" si="521">(I4034/86400)+25569+(-5/24)</f>
        <v>42353.642546296294</v>
      </c>
      <c r="U4034" s="7">
        <f t="shared" si="514"/>
        <v>60.041666666664241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519"/>
        <v>25.698702928870294</v>
      </c>
      <c r="P4035" s="7">
        <f t="shared" si="520"/>
        <v>65.340319148936175</v>
      </c>
      <c r="Q4035" s="9" t="str">
        <f t="shared" ref="Q4035:Q4098" si="522">LEFT(N4035, SEARCH("/",N4035,1)-1)</f>
        <v>theater</v>
      </c>
      <c r="R4035" s="10" t="str">
        <f t="shared" ref="R4035:R4098" si="523">RIGHT(N4035,LEN(N4035)-FIND("/",N4035))</f>
        <v>plays</v>
      </c>
      <c r="S4035" s="8">
        <f t="shared" ref="S4035:S4098" si="524">(J4035/86400)+25569+(-5/24)</f>
        <v>42614.06046296296</v>
      </c>
      <c r="T4035" s="8">
        <f t="shared" si="521"/>
        <v>42645.166666666664</v>
      </c>
      <c r="U4035" s="7">
        <f t="shared" ref="U4035:U4098" si="525">T4035-S4035</f>
        <v>31.106203703704523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519"/>
        <v>1.4814814814814814</v>
      </c>
      <c r="P4036" s="7">
        <f t="shared" si="520"/>
        <v>100</v>
      </c>
      <c r="Q4036" s="9" t="str">
        <f t="shared" si="522"/>
        <v>theater</v>
      </c>
      <c r="R4036" s="10" t="str">
        <f t="shared" si="523"/>
        <v>plays</v>
      </c>
      <c r="S4036" s="8">
        <f t="shared" si="524"/>
        <v>42067.739004629628</v>
      </c>
      <c r="T4036" s="8">
        <f t="shared" si="521"/>
        <v>42097.697337962956</v>
      </c>
      <c r="U4036" s="7">
        <f t="shared" si="525"/>
        <v>29.958333333328483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519"/>
        <v>36.85</v>
      </c>
      <c r="P4037" s="7">
        <f t="shared" si="520"/>
        <v>147.4</v>
      </c>
      <c r="Q4037" s="9" t="str">
        <f t="shared" si="522"/>
        <v>theater</v>
      </c>
      <c r="R4037" s="10" t="str">
        <f t="shared" si="523"/>
        <v>plays</v>
      </c>
      <c r="S4037" s="8">
        <f t="shared" si="524"/>
        <v>41903.674618055556</v>
      </c>
      <c r="T4037" s="8">
        <f t="shared" si="521"/>
        <v>41933.674618055556</v>
      </c>
      <c r="U4037" s="7">
        <f t="shared" si="525"/>
        <v>30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519"/>
        <v>47.05</v>
      </c>
      <c r="P4038" s="7">
        <f t="shared" si="520"/>
        <v>166.05882352941177</v>
      </c>
      <c r="Q4038" s="9" t="str">
        <f t="shared" si="522"/>
        <v>theater</v>
      </c>
      <c r="R4038" s="10" t="str">
        <f t="shared" si="523"/>
        <v>plays</v>
      </c>
      <c r="S4038" s="8">
        <f t="shared" si="524"/>
        <v>41804.728750000002</v>
      </c>
      <c r="T4038" s="8">
        <f t="shared" si="521"/>
        <v>41821.729166666664</v>
      </c>
      <c r="U4038" s="7">
        <f t="shared" si="525"/>
        <v>17.000416666662204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519"/>
        <v>11.428571428571429</v>
      </c>
      <c r="P4039" s="7">
        <f t="shared" si="520"/>
        <v>40</v>
      </c>
      <c r="Q4039" s="9" t="str">
        <f t="shared" si="522"/>
        <v>theater</v>
      </c>
      <c r="R4039" s="10" t="str">
        <f t="shared" si="523"/>
        <v>plays</v>
      </c>
      <c r="S4039" s="8">
        <f t="shared" si="524"/>
        <v>42496.862442129626</v>
      </c>
      <c r="T4039" s="8">
        <f t="shared" si="521"/>
        <v>42514.392361111109</v>
      </c>
      <c r="U4039" s="7">
        <f t="shared" si="525"/>
        <v>17.529918981483206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519"/>
        <v>12.04</v>
      </c>
      <c r="P4040" s="7">
        <f t="shared" si="520"/>
        <v>75.25</v>
      </c>
      <c r="Q4040" s="9" t="str">
        <f t="shared" si="522"/>
        <v>theater</v>
      </c>
      <c r="R4040" s="10" t="str">
        <f t="shared" si="523"/>
        <v>plays</v>
      </c>
      <c r="S4040" s="8">
        <f t="shared" si="524"/>
        <v>41869.590393518512</v>
      </c>
      <c r="T4040" s="8">
        <f t="shared" si="521"/>
        <v>41929.590393518512</v>
      </c>
      <c r="U4040" s="7">
        <f t="shared" si="525"/>
        <v>60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519"/>
        <v>60</v>
      </c>
      <c r="P4041" s="7">
        <f t="shared" si="520"/>
        <v>60</v>
      </c>
      <c r="Q4041" s="9" t="str">
        <f t="shared" si="522"/>
        <v>theater</v>
      </c>
      <c r="R4041" s="10" t="str">
        <f t="shared" si="523"/>
        <v>plays</v>
      </c>
      <c r="S4041" s="8">
        <f t="shared" si="524"/>
        <v>42305.462581018517</v>
      </c>
      <c r="T4041" s="8">
        <f t="shared" si="521"/>
        <v>42339.040972222218</v>
      </c>
      <c r="U4041" s="7">
        <f t="shared" si="525"/>
        <v>33.578391203700448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519"/>
        <v>31.25</v>
      </c>
      <c r="P4042" s="7">
        <f t="shared" si="520"/>
        <v>1250</v>
      </c>
      <c r="Q4042" s="9" t="str">
        <f t="shared" si="522"/>
        <v>theater</v>
      </c>
      <c r="R4042" s="10" t="str">
        <f t="shared" si="523"/>
        <v>plays</v>
      </c>
      <c r="S4042" s="8">
        <f t="shared" si="524"/>
        <v>42144.023194444446</v>
      </c>
      <c r="T4042" s="8">
        <f t="shared" si="521"/>
        <v>42202.916666666664</v>
      </c>
      <c r="U4042" s="7">
        <f t="shared" si="525"/>
        <v>58.893472222218406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519"/>
        <v>0.42</v>
      </c>
      <c r="P4043" s="7">
        <f t="shared" si="520"/>
        <v>10.5</v>
      </c>
      <c r="Q4043" s="9" t="str">
        <f t="shared" si="522"/>
        <v>theater</v>
      </c>
      <c r="R4043" s="10" t="str">
        <f t="shared" si="523"/>
        <v>plays</v>
      </c>
      <c r="S4043" s="8">
        <f t="shared" si="524"/>
        <v>42559.265671296293</v>
      </c>
      <c r="T4043" s="8">
        <f t="shared" si="521"/>
        <v>42619.265671296293</v>
      </c>
      <c r="U4043" s="7">
        <f t="shared" si="525"/>
        <v>60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519"/>
        <v>0.21</v>
      </c>
      <c r="P4044" s="7">
        <f t="shared" si="520"/>
        <v>7</v>
      </c>
      <c r="Q4044" s="9" t="str">
        <f t="shared" si="522"/>
        <v>theater</v>
      </c>
      <c r="R4044" s="10" t="str">
        <f t="shared" si="523"/>
        <v>plays</v>
      </c>
      <c r="S4044" s="8">
        <f t="shared" si="524"/>
        <v>41994.875740740739</v>
      </c>
      <c r="T4044" s="8">
        <f t="shared" si="521"/>
        <v>42024.594444444439</v>
      </c>
      <c r="U4044" s="7">
        <f t="shared" si="525"/>
        <v>29.718703703700157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519"/>
        <v>0</v>
      </c>
      <c r="P4045" s="7">
        <f>IF(L4045&gt;0, E4045/L4045,0)</f>
        <v>0</v>
      </c>
      <c r="Q4045" s="9" t="str">
        <f t="shared" si="522"/>
        <v>theater</v>
      </c>
      <c r="R4045" s="10" t="str">
        <f t="shared" si="523"/>
        <v>plays</v>
      </c>
      <c r="S4045" s="8">
        <f t="shared" si="524"/>
        <v>41948.749131944445</v>
      </c>
      <c r="T4045" s="8">
        <f t="shared" si="521"/>
        <v>41963.749131944445</v>
      </c>
      <c r="U4045" s="7">
        <f t="shared" si="525"/>
        <v>15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519"/>
        <v>37.5</v>
      </c>
      <c r="P4046" s="7">
        <f t="shared" ref="P4046:P4052" si="526">E4046/L4046</f>
        <v>56.25</v>
      </c>
      <c r="Q4046" s="9" t="str">
        <f t="shared" si="522"/>
        <v>theater</v>
      </c>
      <c r="R4046" s="10" t="str">
        <f t="shared" si="523"/>
        <v>plays</v>
      </c>
      <c r="S4046" s="8">
        <f t="shared" si="524"/>
        <v>42074.011365740742</v>
      </c>
      <c r="T4046" s="8">
        <f t="shared" si="521"/>
        <v>42103.999999999993</v>
      </c>
      <c r="U4046" s="7">
        <f t="shared" si="525"/>
        <v>29.98863425925083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519"/>
        <v>0.02</v>
      </c>
      <c r="P4047" s="7">
        <f t="shared" si="526"/>
        <v>1</v>
      </c>
      <c r="Q4047" s="9" t="str">
        <f t="shared" si="522"/>
        <v>theater</v>
      </c>
      <c r="R4047" s="10" t="str">
        <f t="shared" si="523"/>
        <v>plays</v>
      </c>
      <c r="S4047" s="8">
        <f t="shared" si="524"/>
        <v>41841.992928240739</v>
      </c>
      <c r="T4047" s="8">
        <f t="shared" si="521"/>
        <v>41871.992928240739</v>
      </c>
      <c r="U4047" s="7">
        <f t="shared" si="525"/>
        <v>30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519"/>
        <v>8.2142857142857135</v>
      </c>
      <c r="P4048" s="7">
        <f t="shared" si="526"/>
        <v>38.333333333333336</v>
      </c>
      <c r="Q4048" s="9" t="str">
        <f t="shared" si="522"/>
        <v>theater</v>
      </c>
      <c r="R4048" s="10" t="str">
        <f t="shared" si="523"/>
        <v>plays</v>
      </c>
      <c r="S4048" s="8">
        <f t="shared" si="524"/>
        <v>41904.442245370366</v>
      </c>
      <c r="T4048" s="8">
        <f t="shared" si="521"/>
        <v>41934.442245370366</v>
      </c>
      <c r="U4048" s="7">
        <f t="shared" si="525"/>
        <v>30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519"/>
        <v>2.2000000000000002</v>
      </c>
      <c r="P4049" s="7">
        <f t="shared" si="526"/>
        <v>27.5</v>
      </c>
      <c r="Q4049" s="9" t="str">
        <f t="shared" si="522"/>
        <v>theater</v>
      </c>
      <c r="R4049" s="10" t="str">
        <f t="shared" si="523"/>
        <v>plays</v>
      </c>
      <c r="S4049" s="8">
        <f t="shared" si="524"/>
        <v>41990.814155092587</v>
      </c>
      <c r="T4049" s="8">
        <f t="shared" si="521"/>
        <v>42014.833333333336</v>
      </c>
      <c r="U4049" s="7">
        <f t="shared" si="525"/>
        <v>24.01917824074917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519"/>
        <v>17.652941176470588</v>
      </c>
      <c r="P4050" s="7">
        <f t="shared" si="526"/>
        <v>32.978021978021978</v>
      </c>
      <c r="Q4050" s="9" t="str">
        <f t="shared" si="522"/>
        <v>theater</v>
      </c>
      <c r="R4050" s="10" t="str">
        <f t="shared" si="523"/>
        <v>plays</v>
      </c>
      <c r="S4050" s="8">
        <f t="shared" si="524"/>
        <v>42436.300775462958</v>
      </c>
      <c r="T4050" s="8">
        <f t="shared" si="521"/>
        <v>42471.259108796294</v>
      </c>
      <c r="U4050" s="7">
        <f t="shared" si="525"/>
        <v>34.958333333335759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519"/>
        <v>0.08</v>
      </c>
      <c r="P4051" s="7">
        <f t="shared" si="526"/>
        <v>16</v>
      </c>
      <c r="Q4051" s="9" t="str">
        <f t="shared" si="522"/>
        <v>theater</v>
      </c>
      <c r="R4051" s="10" t="str">
        <f t="shared" si="523"/>
        <v>plays</v>
      </c>
      <c r="S4051" s="8">
        <f t="shared" si="524"/>
        <v>42169.750173611108</v>
      </c>
      <c r="T4051" s="8">
        <f t="shared" si="521"/>
        <v>42199.750173611108</v>
      </c>
      <c r="U4051" s="7">
        <f t="shared" si="525"/>
        <v>30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519"/>
        <v>6.6666666666666666E-2</v>
      </c>
      <c r="P4052" s="7">
        <f t="shared" si="526"/>
        <v>1</v>
      </c>
      <c r="Q4052" s="9" t="str">
        <f t="shared" si="522"/>
        <v>theater</v>
      </c>
      <c r="R4052" s="10" t="str">
        <f t="shared" si="523"/>
        <v>plays</v>
      </c>
      <c r="S4052" s="8">
        <f t="shared" si="524"/>
        <v>41905.428136574068</v>
      </c>
      <c r="T4052" s="8">
        <f t="shared" si="521"/>
        <v>41935.428136574068</v>
      </c>
      <c r="U4052" s="7">
        <f t="shared" si="525"/>
        <v>30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519"/>
        <v>0</v>
      </c>
      <c r="P4053" s="7">
        <f>IF(L4053&gt;0, E4053/L4053,0)</f>
        <v>0</v>
      </c>
      <c r="Q4053" s="9" t="str">
        <f t="shared" si="522"/>
        <v>theater</v>
      </c>
      <c r="R4053" s="10" t="str">
        <f t="shared" si="523"/>
        <v>plays</v>
      </c>
      <c r="S4053" s="8">
        <f t="shared" si="524"/>
        <v>41761.601817129624</v>
      </c>
      <c r="T4053" s="8">
        <f t="shared" si="521"/>
        <v>41768.078472222223</v>
      </c>
      <c r="U4053" s="7">
        <f t="shared" si="525"/>
        <v>6.4766550925996853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519"/>
        <v>37.533333333333331</v>
      </c>
      <c r="P4054" s="7">
        <f>E4054/L4054</f>
        <v>86.615384615384613</v>
      </c>
      <c r="Q4054" s="9" t="str">
        <f t="shared" si="522"/>
        <v>theater</v>
      </c>
      <c r="R4054" s="10" t="str">
        <f t="shared" si="523"/>
        <v>plays</v>
      </c>
      <c r="S4054" s="8">
        <f t="shared" si="524"/>
        <v>41865.670324074068</v>
      </c>
      <c r="T4054" s="8">
        <f t="shared" si="521"/>
        <v>41925.670324074068</v>
      </c>
      <c r="U4054" s="7">
        <f t="shared" si="525"/>
        <v>60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519"/>
        <v>22</v>
      </c>
      <c r="P4055" s="7">
        <f>E4055/L4055</f>
        <v>55</v>
      </c>
      <c r="Q4055" s="9" t="str">
        <f t="shared" si="522"/>
        <v>theater</v>
      </c>
      <c r="R4055" s="10" t="str">
        <f t="shared" si="523"/>
        <v>plays</v>
      </c>
      <c r="S4055" s="8">
        <f t="shared" si="524"/>
        <v>41928.481805555552</v>
      </c>
      <c r="T4055" s="8">
        <f t="shared" si="521"/>
        <v>41958.624999999993</v>
      </c>
      <c r="U4055" s="7">
        <f t="shared" si="525"/>
        <v>30.143194444441178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519"/>
        <v>0</v>
      </c>
      <c r="P4056" s="7">
        <f>IF(L4056&gt;0, E4056/L4056,0)</f>
        <v>0</v>
      </c>
      <c r="Q4056" s="9" t="str">
        <f t="shared" si="522"/>
        <v>theater</v>
      </c>
      <c r="R4056" s="10" t="str">
        <f t="shared" si="523"/>
        <v>plays</v>
      </c>
      <c r="S4056" s="8">
        <f t="shared" si="524"/>
        <v>42613.632928240739</v>
      </c>
      <c r="T4056" s="8">
        <f t="shared" si="521"/>
        <v>42643.958333333336</v>
      </c>
      <c r="U4056" s="7">
        <f t="shared" si="525"/>
        <v>30.325405092597066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519"/>
        <v>17.62</v>
      </c>
      <c r="P4057" s="7">
        <f t="shared" ref="P4057:P4062" si="527">E4057/L4057</f>
        <v>41.952380952380949</v>
      </c>
      <c r="Q4057" s="9" t="str">
        <f t="shared" si="522"/>
        <v>theater</v>
      </c>
      <c r="R4057" s="10" t="str">
        <f t="shared" si="523"/>
        <v>plays</v>
      </c>
      <c r="S4057" s="8">
        <f t="shared" si="524"/>
        <v>41779.44017361111</v>
      </c>
      <c r="T4057" s="8">
        <f t="shared" si="521"/>
        <v>41809.44017361111</v>
      </c>
      <c r="U4057" s="7">
        <f t="shared" si="525"/>
        <v>30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519"/>
        <v>53</v>
      </c>
      <c r="P4058" s="7">
        <f t="shared" si="527"/>
        <v>88.333333333333329</v>
      </c>
      <c r="Q4058" s="9" t="str">
        <f t="shared" si="522"/>
        <v>theater</v>
      </c>
      <c r="R4058" s="10" t="str">
        <f t="shared" si="523"/>
        <v>plays</v>
      </c>
      <c r="S4058" s="8">
        <f t="shared" si="524"/>
        <v>42534.724988425922</v>
      </c>
      <c r="T4058" s="8">
        <f t="shared" si="521"/>
        <v>42554.624305555553</v>
      </c>
      <c r="U4058" s="7">
        <f t="shared" si="525"/>
        <v>19.899317129631527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519"/>
        <v>22.142857142857142</v>
      </c>
      <c r="P4059" s="7">
        <f t="shared" si="527"/>
        <v>129.16666666666666</v>
      </c>
      <c r="Q4059" s="9" t="str">
        <f t="shared" si="522"/>
        <v>theater</v>
      </c>
      <c r="R4059" s="10" t="str">
        <f t="shared" si="523"/>
        <v>plays</v>
      </c>
      <c r="S4059" s="8">
        <f t="shared" si="524"/>
        <v>42310.760185185187</v>
      </c>
      <c r="T4059" s="8">
        <f t="shared" si="521"/>
        <v>42333.749999999993</v>
      </c>
      <c r="U4059" s="7">
        <f t="shared" si="525"/>
        <v>22.989814814805868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519"/>
        <v>2.5333333333333332</v>
      </c>
      <c r="P4060" s="7">
        <f t="shared" si="527"/>
        <v>23.75</v>
      </c>
      <c r="Q4060" s="9" t="str">
        <f t="shared" si="522"/>
        <v>theater</v>
      </c>
      <c r="R4060" s="10" t="str">
        <f t="shared" si="523"/>
        <v>plays</v>
      </c>
      <c r="S4060" s="8">
        <f t="shared" si="524"/>
        <v>42445.852361111109</v>
      </c>
      <c r="T4060" s="8">
        <f t="shared" si="521"/>
        <v>42460.957638888889</v>
      </c>
      <c r="U4060" s="7">
        <f t="shared" si="525"/>
        <v>15.105277777780429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519"/>
        <v>2.5</v>
      </c>
      <c r="P4061" s="7">
        <f t="shared" si="527"/>
        <v>35.714285714285715</v>
      </c>
      <c r="Q4061" s="9" t="str">
        <f t="shared" si="522"/>
        <v>theater</v>
      </c>
      <c r="R4061" s="10" t="str">
        <f t="shared" si="523"/>
        <v>plays</v>
      </c>
      <c r="S4061" s="8">
        <f t="shared" si="524"/>
        <v>41866.432314814811</v>
      </c>
      <c r="T4061" s="8">
        <f t="shared" si="521"/>
        <v>41897.916666666664</v>
      </c>
      <c r="U4061" s="7">
        <f t="shared" si="525"/>
        <v>31.484351851853717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519"/>
        <v>2.85</v>
      </c>
      <c r="P4062" s="7">
        <f t="shared" si="527"/>
        <v>57</v>
      </c>
      <c r="Q4062" s="9" t="str">
        <f t="shared" si="522"/>
        <v>theater</v>
      </c>
      <c r="R4062" s="10" t="str">
        <f t="shared" si="523"/>
        <v>plays</v>
      </c>
      <c r="S4062" s="8">
        <f t="shared" si="524"/>
        <v>41779.486759259256</v>
      </c>
      <c r="T4062" s="8">
        <f t="shared" si="521"/>
        <v>41813.458333333328</v>
      </c>
      <c r="U4062" s="7">
        <f t="shared" si="525"/>
        <v>33.971574074072123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519"/>
        <v>0</v>
      </c>
      <c r="P4063" s="7">
        <f>IF(L4063&gt;0, E4063/L4063,0)</f>
        <v>0</v>
      </c>
      <c r="Q4063" s="9" t="str">
        <f t="shared" si="522"/>
        <v>theater</v>
      </c>
      <c r="R4063" s="10" t="str">
        <f t="shared" si="523"/>
        <v>plays</v>
      </c>
      <c r="S4063" s="8">
        <f t="shared" si="524"/>
        <v>42420.933136574073</v>
      </c>
      <c r="T4063" s="8">
        <f t="shared" si="521"/>
        <v>42480.891469907401</v>
      </c>
      <c r="U4063" s="7">
        <f t="shared" si="525"/>
        <v>59.958333333328483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519"/>
        <v>2.4500000000000002</v>
      </c>
      <c r="P4064" s="7">
        <f t="shared" ref="P4064:P4072" si="528">E4064/L4064</f>
        <v>163.33333333333334</v>
      </c>
      <c r="Q4064" s="9" t="str">
        <f t="shared" si="522"/>
        <v>theater</v>
      </c>
      <c r="R4064" s="10" t="str">
        <f t="shared" si="523"/>
        <v>plays</v>
      </c>
      <c r="S4064" s="8">
        <f t="shared" si="524"/>
        <v>42523.530879629623</v>
      </c>
      <c r="T4064" s="8">
        <f t="shared" si="521"/>
        <v>42553.530879629623</v>
      </c>
      <c r="U4064" s="7">
        <f t="shared" si="525"/>
        <v>30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519"/>
        <v>1.4210526315789473</v>
      </c>
      <c r="P4065" s="7">
        <f t="shared" si="528"/>
        <v>15</v>
      </c>
      <c r="Q4065" s="9" t="str">
        <f t="shared" si="522"/>
        <v>theater</v>
      </c>
      <c r="R4065" s="10" t="str">
        <f t="shared" si="523"/>
        <v>plays</v>
      </c>
      <c r="S4065" s="8">
        <f t="shared" si="524"/>
        <v>41787.473194444443</v>
      </c>
      <c r="T4065" s="8">
        <f t="shared" si="521"/>
        <v>41817.473194444443</v>
      </c>
      <c r="U4065" s="7">
        <f t="shared" si="525"/>
        <v>30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519"/>
        <v>19.25</v>
      </c>
      <c r="P4066" s="7">
        <f t="shared" si="528"/>
        <v>64.166666666666671</v>
      </c>
      <c r="Q4066" s="9" t="str">
        <f t="shared" si="522"/>
        <v>theater</v>
      </c>
      <c r="R4066" s="10" t="str">
        <f t="shared" si="523"/>
        <v>plays</v>
      </c>
      <c r="S4066" s="8">
        <f t="shared" si="524"/>
        <v>42093.379930555551</v>
      </c>
      <c r="T4066" s="8">
        <f t="shared" si="521"/>
        <v>42123.379930555551</v>
      </c>
      <c r="U4066" s="7">
        <f t="shared" si="525"/>
        <v>30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519"/>
        <v>0.67500000000000004</v>
      </c>
      <c r="P4067" s="7">
        <f t="shared" si="528"/>
        <v>6.75</v>
      </c>
      <c r="Q4067" s="9" t="str">
        <f t="shared" si="522"/>
        <v>theater</v>
      </c>
      <c r="R4067" s="10" t="str">
        <f t="shared" si="523"/>
        <v>plays</v>
      </c>
      <c r="S4067" s="8">
        <f t="shared" si="524"/>
        <v>41833.74318287037</v>
      </c>
      <c r="T4067" s="8">
        <f t="shared" si="521"/>
        <v>41863.74318287037</v>
      </c>
      <c r="U4067" s="7">
        <f t="shared" si="525"/>
        <v>30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519"/>
        <v>0.16666666666666666</v>
      </c>
      <c r="P4068" s="7">
        <f t="shared" si="528"/>
        <v>25</v>
      </c>
      <c r="Q4068" s="9" t="str">
        <f t="shared" si="522"/>
        <v>theater</v>
      </c>
      <c r="R4068" s="10" t="str">
        <f t="shared" si="523"/>
        <v>plays</v>
      </c>
      <c r="S4068" s="8">
        <f t="shared" si="524"/>
        <v>42478.830879629626</v>
      </c>
      <c r="T4068" s="8">
        <f t="shared" si="521"/>
        <v>42508.830879629626</v>
      </c>
      <c r="U4068" s="7">
        <f t="shared" si="525"/>
        <v>30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519"/>
        <v>60.9</v>
      </c>
      <c r="P4069" s="7">
        <f t="shared" si="528"/>
        <v>179.11764705882354</v>
      </c>
      <c r="Q4069" s="9" t="str">
        <f t="shared" si="522"/>
        <v>theater</v>
      </c>
      <c r="R4069" s="10" t="str">
        <f t="shared" si="523"/>
        <v>plays</v>
      </c>
      <c r="S4069" s="8">
        <f t="shared" si="524"/>
        <v>42234.909143518518</v>
      </c>
      <c r="T4069" s="8">
        <f t="shared" si="521"/>
        <v>42274.909143518518</v>
      </c>
      <c r="U4069" s="7">
        <f t="shared" si="525"/>
        <v>40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519"/>
        <v>1.0000000000000002</v>
      </c>
      <c r="P4070" s="7">
        <f t="shared" si="528"/>
        <v>34.950000000000003</v>
      </c>
      <c r="Q4070" s="9" t="str">
        <f t="shared" si="522"/>
        <v>theater</v>
      </c>
      <c r="R4070" s="10" t="str">
        <f t="shared" si="523"/>
        <v>plays</v>
      </c>
      <c r="S4070" s="8">
        <f t="shared" si="524"/>
        <v>42718.755266203698</v>
      </c>
      <c r="T4070" s="8">
        <f t="shared" si="521"/>
        <v>42748.753472222219</v>
      </c>
      <c r="U4070" s="7">
        <f t="shared" si="525"/>
        <v>29.998206018521159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519"/>
        <v>34.4</v>
      </c>
      <c r="P4071" s="7">
        <f t="shared" si="528"/>
        <v>33.07692307692308</v>
      </c>
      <c r="Q4071" s="9" t="str">
        <f t="shared" si="522"/>
        <v>theater</v>
      </c>
      <c r="R4071" s="10" t="str">
        <f t="shared" si="523"/>
        <v>plays</v>
      </c>
      <c r="S4071" s="8">
        <f t="shared" si="524"/>
        <v>42022.453194444439</v>
      </c>
      <c r="T4071" s="8">
        <f t="shared" si="521"/>
        <v>42063.291666666664</v>
      </c>
      <c r="U4071" s="7">
        <f t="shared" si="525"/>
        <v>40.838472222225391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519"/>
        <v>16.5</v>
      </c>
      <c r="P4072" s="7">
        <f t="shared" si="528"/>
        <v>27.5</v>
      </c>
      <c r="Q4072" s="9" t="str">
        <f t="shared" si="522"/>
        <v>theater</v>
      </c>
      <c r="R4072" s="10" t="str">
        <f t="shared" si="523"/>
        <v>plays</v>
      </c>
      <c r="S4072" s="8">
        <f t="shared" si="524"/>
        <v>42031.458564814813</v>
      </c>
      <c r="T4072" s="8">
        <f t="shared" si="521"/>
        <v>42063.916666666664</v>
      </c>
      <c r="U4072" s="7">
        <f t="shared" si="525"/>
        <v>32.458101851851097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519"/>
        <v>0</v>
      </c>
      <c r="P4073" s="7">
        <f>IF(L4073&gt;0, E4073/L4073,0)</f>
        <v>0</v>
      </c>
      <c r="Q4073" s="9" t="str">
        <f t="shared" si="522"/>
        <v>theater</v>
      </c>
      <c r="R4073" s="10" t="str">
        <f t="shared" si="523"/>
        <v>plays</v>
      </c>
      <c r="S4073" s="8">
        <f t="shared" si="524"/>
        <v>42700.59642361111</v>
      </c>
      <c r="T4073" s="8">
        <f t="shared" si="521"/>
        <v>42730.59642361111</v>
      </c>
      <c r="U4073" s="7">
        <f t="shared" si="525"/>
        <v>30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519"/>
        <v>0.4</v>
      </c>
      <c r="P4074" s="7">
        <f>E4074/L4074</f>
        <v>2</v>
      </c>
      <c r="Q4074" s="9" t="str">
        <f t="shared" si="522"/>
        <v>theater</v>
      </c>
      <c r="R4074" s="10" t="str">
        <f t="shared" si="523"/>
        <v>plays</v>
      </c>
      <c r="S4074" s="8">
        <f t="shared" si="524"/>
        <v>41812.566099537034</v>
      </c>
      <c r="T4074" s="8">
        <f t="shared" si="521"/>
        <v>41872.566099537034</v>
      </c>
      <c r="U4074" s="7">
        <f t="shared" si="525"/>
        <v>60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519"/>
        <v>1.0571428571428572</v>
      </c>
      <c r="P4075" s="7">
        <f>E4075/L4075</f>
        <v>18.5</v>
      </c>
      <c r="Q4075" s="9" t="str">
        <f t="shared" si="522"/>
        <v>theater</v>
      </c>
      <c r="R4075" s="10" t="str">
        <f t="shared" si="523"/>
        <v>plays</v>
      </c>
      <c r="S4075" s="8">
        <f t="shared" si="524"/>
        <v>42078.136874999997</v>
      </c>
      <c r="T4075" s="8">
        <f t="shared" si="521"/>
        <v>42132.958333333336</v>
      </c>
      <c r="U4075" s="7">
        <f t="shared" si="525"/>
        <v>54.821458333339251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519"/>
        <v>26.727272727272727</v>
      </c>
      <c r="P4076" s="7">
        <f>E4076/L4076</f>
        <v>35</v>
      </c>
      <c r="Q4076" s="9" t="str">
        <f t="shared" si="522"/>
        <v>theater</v>
      </c>
      <c r="R4076" s="10" t="str">
        <f t="shared" si="523"/>
        <v>plays</v>
      </c>
      <c r="S4076" s="8">
        <f t="shared" si="524"/>
        <v>42283.344618055555</v>
      </c>
      <c r="T4076" s="8">
        <f t="shared" si="521"/>
        <v>42313.386284722219</v>
      </c>
      <c r="U4076" s="7">
        <f t="shared" si="525"/>
        <v>30.041666666664241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519"/>
        <v>28.8</v>
      </c>
      <c r="P4077" s="7">
        <f>E4077/L4077</f>
        <v>44.307692307692307</v>
      </c>
      <c r="Q4077" s="9" t="str">
        <f t="shared" si="522"/>
        <v>theater</v>
      </c>
      <c r="R4077" s="10" t="str">
        <f t="shared" si="523"/>
        <v>plays</v>
      </c>
      <c r="S4077" s="8">
        <f t="shared" si="524"/>
        <v>41778.837604166663</v>
      </c>
      <c r="T4077" s="8">
        <f t="shared" si="521"/>
        <v>41820.519444444442</v>
      </c>
      <c r="U4077" s="7">
        <f t="shared" si="525"/>
        <v>41.681840277778974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519"/>
        <v>0</v>
      </c>
      <c r="P4078" s="7">
        <f>IF(L4078&gt;0, E4078/L4078,0)</f>
        <v>0</v>
      </c>
      <c r="Q4078" s="9" t="str">
        <f t="shared" si="522"/>
        <v>theater</v>
      </c>
      <c r="R4078" s="10" t="str">
        <f t="shared" si="523"/>
        <v>plays</v>
      </c>
      <c r="S4078" s="8">
        <f t="shared" si="524"/>
        <v>41905.587372685179</v>
      </c>
      <c r="T4078" s="8">
        <f t="shared" si="521"/>
        <v>41933.618750000001</v>
      </c>
      <c r="U4078" s="7">
        <f t="shared" si="525"/>
        <v>28.031377314822748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519"/>
        <v>8.9</v>
      </c>
      <c r="P4079" s="7">
        <f>E4079/L4079</f>
        <v>222.5</v>
      </c>
      <c r="Q4079" s="9" t="str">
        <f t="shared" si="522"/>
        <v>theater</v>
      </c>
      <c r="R4079" s="10" t="str">
        <f t="shared" si="523"/>
        <v>plays</v>
      </c>
      <c r="S4079" s="8">
        <f t="shared" si="524"/>
        <v>42695.502245370364</v>
      </c>
      <c r="T4079" s="8">
        <f t="shared" si="521"/>
        <v>42725.502245370364</v>
      </c>
      <c r="U4079" s="7">
        <f t="shared" si="525"/>
        <v>30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519"/>
        <v>0</v>
      </c>
      <c r="P4080" s="7">
        <f>IF(L4080&gt;0, E4080/L4080,0)</f>
        <v>0</v>
      </c>
      <c r="Q4080" s="9" t="str">
        <f t="shared" si="522"/>
        <v>theater</v>
      </c>
      <c r="R4080" s="10" t="str">
        <f t="shared" si="523"/>
        <v>plays</v>
      </c>
      <c r="S4080" s="8">
        <f t="shared" si="524"/>
        <v>42732.579189814809</v>
      </c>
      <c r="T4080" s="8">
        <f t="shared" si="521"/>
        <v>42762.579189814809</v>
      </c>
      <c r="U4080" s="7">
        <f t="shared" si="525"/>
        <v>30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519"/>
        <v>0.16666666666666666</v>
      </c>
      <c r="P4081" s="7">
        <f>E4081/L4081</f>
        <v>5</v>
      </c>
      <c r="Q4081" s="9" t="str">
        <f t="shared" si="522"/>
        <v>theater</v>
      </c>
      <c r="R4081" s="10" t="str">
        <f t="shared" si="523"/>
        <v>plays</v>
      </c>
      <c r="S4081" s="8">
        <f t="shared" si="524"/>
        <v>42510.730567129627</v>
      </c>
      <c r="T4081" s="8">
        <f t="shared" si="521"/>
        <v>42540.730567129627</v>
      </c>
      <c r="U4081" s="7">
        <f t="shared" si="525"/>
        <v>30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519"/>
        <v>0</v>
      </c>
      <c r="P4082" s="7">
        <f>IF(L4082&gt;0, E4082/L4082,0)</f>
        <v>0</v>
      </c>
      <c r="Q4082" s="9" t="str">
        <f t="shared" si="522"/>
        <v>theater</v>
      </c>
      <c r="R4082" s="10" t="str">
        <f t="shared" si="523"/>
        <v>plays</v>
      </c>
      <c r="S4082" s="8">
        <f t="shared" si="524"/>
        <v>42511.489768518521</v>
      </c>
      <c r="T4082" s="8">
        <f t="shared" si="521"/>
        <v>42535.579166666663</v>
      </c>
      <c r="U4082" s="7">
        <f t="shared" si="525"/>
        <v>24.089398148142209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519"/>
        <v>15.737410071942445</v>
      </c>
      <c r="P4083" s="7">
        <f t="shared" ref="P4083:P4088" si="529">E4083/L4083</f>
        <v>29.166666666666668</v>
      </c>
      <c r="Q4083" s="9" t="str">
        <f t="shared" si="522"/>
        <v>theater</v>
      </c>
      <c r="R4083" s="10" t="str">
        <f t="shared" si="523"/>
        <v>plays</v>
      </c>
      <c r="S4083" s="8">
        <f t="shared" si="524"/>
        <v>42041.372974537029</v>
      </c>
      <c r="T4083" s="8">
        <f t="shared" si="521"/>
        <v>42071.331307870372</v>
      </c>
      <c r="U4083" s="7">
        <f t="shared" si="525"/>
        <v>29.958333333343035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519"/>
        <v>2</v>
      </c>
      <c r="P4084" s="7">
        <f t="shared" si="529"/>
        <v>1.5</v>
      </c>
      <c r="Q4084" s="9" t="str">
        <f t="shared" si="522"/>
        <v>theater</v>
      </c>
      <c r="R4084" s="10" t="str">
        <f t="shared" si="523"/>
        <v>plays</v>
      </c>
      <c r="S4084" s="8">
        <f t="shared" si="524"/>
        <v>42306.980937499997</v>
      </c>
      <c r="T4084" s="8">
        <f t="shared" si="521"/>
        <v>42322.749999999993</v>
      </c>
      <c r="U4084" s="7">
        <f t="shared" si="525"/>
        <v>15.769062499995925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519"/>
        <v>21.685714285714287</v>
      </c>
      <c r="P4085" s="7">
        <f t="shared" si="529"/>
        <v>126.5</v>
      </c>
      <c r="Q4085" s="9" t="str">
        <f t="shared" si="522"/>
        <v>theater</v>
      </c>
      <c r="R4085" s="10" t="str">
        <f t="shared" si="523"/>
        <v>plays</v>
      </c>
      <c r="S4085" s="8">
        <f t="shared" si="524"/>
        <v>42353.553425925922</v>
      </c>
      <c r="T4085" s="8">
        <f t="shared" si="521"/>
        <v>42383.553425925922</v>
      </c>
      <c r="U4085" s="7">
        <f t="shared" si="525"/>
        <v>30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519"/>
        <v>0.33333333333333331</v>
      </c>
      <c r="P4086" s="7">
        <f t="shared" si="529"/>
        <v>10</v>
      </c>
      <c r="Q4086" s="9" t="str">
        <f t="shared" si="522"/>
        <v>theater</v>
      </c>
      <c r="R4086" s="10" t="str">
        <f t="shared" si="523"/>
        <v>plays</v>
      </c>
      <c r="S4086" s="8">
        <f t="shared" si="524"/>
        <v>42622.228078703702</v>
      </c>
      <c r="T4086" s="8">
        <f t="shared" si="521"/>
        <v>42652.228078703702</v>
      </c>
      <c r="U4086" s="7">
        <f t="shared" si="525"/>
        <v>30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519"/>
        <v>0.2857142857142857</v>
      </c>
      <c r="P4087" s="7">
        <f t="shared" si="529"/>
        <v>10</v>
      </c>
      <c r="Q4087" s="9" t="str">
        <f t="shared" si="522"/>
        <v>theater</v>
      </c>
      <c r="R4087" s="10" t="str">
        <f t="shared" si="523"/>
        <v>plays</v>
      </c>
      <c r="S4087" s="8">
        <f t="shared" si="524"/>
        <v>42058.395543981482</v>
      </c>
      <c r="T4087" s="8">
        <f t="shared" si="521"/>
        <v>42086.957638888889</v>
      </c>
      <c r="U4087" s="7">
        <f t="shared" si="525"/>
        <v>28.5620949074073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519"/>
        <v>4.7</v>
      </c>
      <c r="P4088" s="7">
        <f t="shared" si="529"/>
        <v>9.4</v>
      </c>
      <c r="Q4088" s="9" t="str">
        <f t="shared" si="522"/>
        <v>theater</v>
      </c>
      <c r="R4088" s="10" t="str">
        <f t="shared" si="523"/>
        <v>plays</v>
      </c>
      <c r="S4088" s="8">
        <f t="shared" si="524"/>
        <v>42304.732627314814</v>
      </c>
      <c r="T4088" s="8">
        <f t="shared" si="521"/>
        <v>42328.958333333336</v>
      </c>
      <c r="U4088" s="7">
        <f t="shared" si="525"/>
        <v>24.225706018522033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519"/>
        <v>0</v>
      </c>
      <c r="P4089" s="7">
        <f>IF(L4089&gt;0, E4089/L4089,0)</f>
        <v>0</v>
      </c>
      <c r="Q4089" s="9" t="str">
        <f t="shared" si="522"/>
        <v>theater</v>
      </c>
      <c r="R4089" s="10" t="str">
        <f t="shared" si="523"/>
        <v>plays</v>
      </c>
      <c r="S4089" s="8">
        <f t="shared" si="524"/>
        <v>42538.53456018518</v>
      </c>
      <c r="T4089" s="8">
        <f t="shared" si="521"/>
        <v>42568.53456018518</v>
      </c>
      <c r="U4089" s="7">
        <f t="shared" si="525"/>
        <v>30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519"/>
        <v>10.8</v>
      </c>
      <c r="P4090" s="7">
        <f t="shared" ref="P4090:P4098" si="530">E4090/L4090</f>
        <v>72</v>
      </c>
      <c r="Q4090" s="9" t="str">
        <f t="shared" si="522"/>
        <v>theater</v>
      </c>
      <c r="R4090" s="10" t="str">
        <f t="shared" si="523"/>
        <v>plays</v>
      </c>
      <c r="S4090" s="8">
        <f t="shared" si="524"/>
        <v>41990.40421296296</v>
      </c>
      <c r="T4090" s="8">
        <f t="shared" si="521"/>
        <v>42020.226388888885</v>
      </c>
      <c r="U4090" s="7">
        <f t="shared" si="525"/>
        <v>29.822175925924967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519"/>
        <v>4.8</v>
      </c>
      <c r="P4091" s="7">
        <f t="shared" si="530"/>
        <v>30</v>
      </c>
      <c r="Q4091" s="9" t="str">
        <f t="shared" si="522"/>
        <v>theater</v>
      </c>
      <c r="R4091" s="10" t="str">
        <f t="shared" si="523"/>
        <v>plays</v>
      </c>
      <c r="S4091" s="8">
        <f t="shared" si="524"/>
        <v>42122.524166666662</v>
      </c>
      <c r="T4091" s="8">
        <f t="shared" si="521"/>
        <v>42155.524305555555</v>
      </c>
      <c r="U4091" s="7">
        <f t="shared" si="525"/>
        <v>33.000138888892252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519"/>
        <v>3.2</v>
      </c>
      <c r="P4092" s="7">
        <f t="shared" si="530"/>
        <v>10.666666666666666</v>
      </c>
      <c r="Q4092" s="9" t="str">
        <f t="shared" si="522"/>
        <v>theater</v>
      </c>
      <c r="R4092" s="10" t="str">
        <f t="shared" si="523"/>
        <v>plays</v>
      </c>
      <c r="S4092" s="8">
        <f t="shared" si="524"/>
        <v>42209.464548611104</v>
      </c>
      <c r="T4092" s="8">
        <f t="shared" si="521"/>
        <v>42223.416666666664</v>
      </c>
      <c r="U4092" s="7">
        <f t="shared" si="525"/>
        <v>13.952118055560277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519"/>
        <v>12.75</v>
      </c>
      <c r="P4093" s="7">
        <f t="shared" si="530"/>
        <v>25.5</v>
      </c>
      <c r="Q4093" s="9" t="str">
        <f t="shared" si="522"/>
        <v>theater</v>
      </c>
      <c r="R4093" s="10" t="str">
        <f t="shared" si="523"/>
        <v>plays</v>
      </c>
      <c r="S4093" s="8">
        <f t="shared" si="524"/>
        <v>41990.298043981478</v>
      </c>
      <c r="T4093" s="8">
        <f t="shared" si="521"/>
        <v>42020.298043981478</v>
      </c>
      <c r="U4093" s="7">
        <f t="shared" si="525"/>
        <v>30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519"/>
        <v>1.8181818181818181E-2</v>
      </c>
      <c r="P4094" s="7">
        <f t="shared" si="530"/>
        <v>20</v>
      </c>
      <c r="Q4094" s="9" t="str">
        <f t="shared" si="522"/>
        <v>theater</v>
      </c>
      <c r="R4094" s="10" t="str">
        <f t="shared" si="523"/>
        <v>plays</v>
      </c>
      <c r="S4094" s="8">
        <f t="shared" si="524"/>
        <v>42038.986655092587</v>
      </c>
      <c r="T4094" s="8">
        <f t="shared" si="521"/>
        <v>42098.944988425923</v>
      </c>
      <c r="U4094" s="7">
        <f t="shared" si="525"/>
        <v>59.958333333335759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519"/>
        <v>2.4</v>
      </c>
      <c r="P4095" s="7">
        <f t="shared" si="530"/>
        <v>15</v>
      </c>
      <c r="Q4095" s="9" t="str">
        <f t="shared" si="522"/>
        <v>theater</v>
      </c>
      <c r="R4095" s="10" t="str">
        <f t="shared" si="523"/>
        <v>plays</v>
      </c>
      <c r="S4095" s="8">
        <f t="shared" si="524"/>
        <v>42178.607557870368</v>
      </c>
      <c r="T4095" s="8">
        <f t="shared" si="521"/>
        <v>42238.607557870368</v>
      </c>
      <c r="U4095" s="7">
        <f t="shared" si="525"/>
        <v>60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519"/>
        <v>36.5</v>
      </c>
      <c r="P4096" s="7">
        <f t="shared" si="530"/>
        <v>91.25</v>
      </c>
      <c r="Q4096" s="9" t="str">
        <f t="shared" si="522"/>
        <v>theater</v>
      </c>
      <c r="R4096" s="10" t="str">
        <f t="shared" si="523"/>
        <v>plays</v>
      </c>
      <c r="S4096" s="8">
        <f t="shared" si="524"/>
        <v>41889.878472222219</v>
      </c>
      <c r="T4096" s="8">
        <f t="shared" si="521"/>
        <v>41933.999305555553</v>
      </c>
      <c r="U4096" s="7">
        <f t="shared" si="525"/>
        <v>44.120833333334303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519"/>
        <v>2.6666666666666665</v>
      </c>
      <c r="P4097" s="7">
        <f t="shared" si="530"/>
        <v>800</v>
      </c>
      <c r="Q4097" s="9" t="str">
        <f t="shared" si="522"/>
        <v>theater</v>
      </c>
      <c r="R4097" s="10" t="str">
        <f t="shared" si="523"/>
        <v>plays</v>
      </c>
      <c r="S4097" s="8">
        <f t="shared" si="524"/>
        <v>42692.823495370372</v>
      </c>
      <c r="T4097" s="8">
        <f t="shared" si="521"/>
        <v>42722.823495370372</v>
      </c>
      <c r="U4097" s="7">
        <f t="shared" si="525"/>
        <v>30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531">E4098*100/D4098</f>
        <v>11.428571428571429</v>
      </c>
      <c r="P4098" s="7">
        <f t="shared" si="530"/>
        <v>80</v>
      </c>
      <c r="Q4098" s="9" t="str">
        <f t="shared" si="522"/>
        <v>theater</v>
      </c>
      <c r="R4098" s="10" t="str">
        <f t="shared" si="523"/>
        <v>plays</v>
      </c>
      <c r="S4098" s="8">
        <f t="shared" si="524"/>
        <v>42750.321979166663</v>
      </c>
      <c r="T4098" s="8">
        <f t="shared" ref="T4098:T4115" si="532">(I4098/86400)+25569+(-5/24)</f>
        <v>42794.160416666666</v>
      </c>
      <c r="U4098" s="7">
        <f t="shared" si="525"/>
        <v>43.838437500002328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531"/>
        <v>0</v>
      </c>
      <c r="P4099" s="7">
        <f>IF(L4099&gt;0, E4099/L4099,0)</f>
        <v>0</v>
      </c>
      <c r="Q4099" s="9" t="str">
        <f t="shared" ref="Q4099:Q4115" si="533">LEFT(N4099, SEARCH("/",N4099,1)-1)</f>
        <v>theater</v>
      </c>
      <c r="R4099" s="10" t="str">
        <f t="shared" ref="R4099:R4115" si="534">RIGHT(N4099,LEN(N4099)-FIND("/",N4099))</f>
        <v>plays</v>
      </c>
      <c r="S4099" s="8">
        <f t="shared" ref="S4099:S4115" si="535">(J4099/86400)+25569+(-5/24)</f>
        <v>42344.616168981483</v>
      </c>
      <c r="T4099" s="8">
        <f t="shared" si="532"/>
        <v>42400.788194444445</v>
      </c>
      <c r="U4099" s="7">
        <f t="shared" ref="U4099:U4115" si="536">T4099-S4099</f>
        <v>56.172025462961756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531"/>
        <v>0</v>
      </c>
      <c r="P4100" s="7">
        <f>IF(L4100&gt;0, E4100/L4100,0)</f>
        <v>0</v>
      </c>
      <c r="Q4100" s="9" t="str">
        <f t="shared" si="533"/>
        <v>theater</v>
      </c>
      <c r="R4100" s="10" t="str">
        <f t="shared" si="534"/>
        <v>plays</v>
      </c>
      <c r="S4100" s="8">
        <f t="shared" si="535"/>
        <v>42495.51385416666</v>
      </c>
      <c r="T4100" s="8">
        <f t="shared" si="532"/>
        <v>42525.51385416666</v>
      </c>
      <c r="U4100" s="7">
        <f t="shared" si="536"/>
        <v>30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531"/>
        <v>1.1111111111111112</v>
      </c>
      <c r="P4101" s="7">
        <f>E4101/L4101</f>
        <v>50</v>
      </c>
      <c r="Q4101" s="9" t="str">
        <f t="shared" si="533"/>
        <v>theater</v>
      </c>
      <c r="R4101" s="10" t="str">
        <f t="shared" si="534"/>
        <v>plays</v>
      </c>
      <c r="S4101" s="8">
        <f t="shared" si="535"/>
        <v>42570.642048611109</v>
      </c>
      <c r="T4101" s="8">
        <f t="shared" si="532"/>
        <v>42615.642048611109</v>
      </c>
      <c r="U4101" s="7">
        <f t="shared" si="536"/>
        <v>45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531"/>
        <v>0</v>
      </c>
      <c r="P4102" s="7">
        <f>IF(L4102&gt;0, E4102/L4102,0)</f>
        <v>0</v>
      </c>
      <c r="Q4102" s="9" t="str">
        <f t="shared" si="533"/>
        <v>theater</v>
      </c>
      <c r="R4102" s="10" t="str">
        <f t="shared" si="534"/>
        <v>plays</v>
      </c>
      <c r="S4102" s="8">
        <f t="shared" si="535"/>
        <v>41926.916550925926</v>
      </c>
      <c r="T4102" s="8">
        <f t="shared" si="532"/>
        <v>41936.916550925926</v>
      </c>
      <c r="U4102" s="7">
        <f t="shared" si="536"/>
        <v>10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531"/>
        <v>0</v>
      </c>
      <c r="P4103" s="7">
        <f>IF(L4103&gt;0, E4103/L4103,0)</f>
        <v>0</v>
      </c>
      <c r="Q4103" s="9" t="str">
        <f t="shared" si="533"/>
        <v>theater</v>
      </c>
      <c r="R4103" s="10" t="str">
        <f t="shared" si="534"/>
        <v>plays</v>
      </c>
      <c r="S4103" s="8">
        <f t="shared" si="535"/>
        <v>42730.695393518516</v>
      </c>
      <c r="T4103" s="8">
        <f t="shared" si="532"/>
        <v>42760.695393518516</v>
      </c>
      <c r="U4103" s="7">
        <f t="shared" si="536"/>
        <v>30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531"/>
        <v>27.4</v>
      </c>
      <c r="P4104" s="7">
        <f t="shared" ref="P4104:P4110" si="537">E4104/L4104</f>
        <v>22.833333333333332</v>
      </c>
      <c r="Q4104" s="9" t="str">
        <f t="shared" si="533"/>
        <v>theater</v>
      </c>
      <c r="R4104" s="10" t="str">
        <f t="shared" si="534"/>
        <v>plays</v>
      </c>
      <c r="S4104" s="8">
        <f t="shared" si="535"/>
        <v>42475.639733796292</v>
      </c>
      <c r="T4104" s="8">
        <f t="shared" si="532"/>
        <v>42505.639733796292</v>
      </c>
      <c r="U4104" s="7">
        <f t="shared" si="536"/>
        <v>30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531"/>
        <v>10</v>
      </c>
      <c r="P4105" s="7">
        <f t="shared" si="537"/>
        <v>16.666666666666668</v>
      </c>
      <c r="Q4105" s="9" t="str">
        <f t="shared" si="533"/>
        <v>theater</v>
      </c>
      <c r="R4105" s="10" t="str">
        <f t="shared" si="534"/>
        <v>plays</v>
      </c>
      <c r="S4105" s="8">
        <f t="shared" si="535"/>
        <v>42188.624606481484</v>
      </c>
      <c r="T4105" s="8">
        <f t="shared" si="532"/>
        <v>42242.563888888886</v>
      </c>
      <c r="U4105" s="7">
        <f t="shared" si="536"/>
        <v>53.939282407402061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531"/>
        <v>21.366666666666667</v>
      </c>
      <c r="P4106" s="7">
        <f t="shared" si="537"/>
        <v>45.785714285714285</v>
      </c>
      <c r="Q4106" s="9" t="str">
        <f t="shared" si="533"/>
        <v>theater</v>
      </c>
      <c r="R4106" s="10" t="str">
        <f t="shared" si="534"/>
        <v>plays</v>
      </c>
      <c r="S4106" s="8">
        <f t="shared" si="535"/>
        <v>42640.069837962961</v>
      </c>
      <c r="T4106" s="8">
        <f t="shared" si="532"/>
        <v>42670.069837962961</v>
      </c>
      <c r="U4106" s="7">
        <f t="shared" si="536"/>
        <v>30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531"/>
        <v>6.9696969696969697</v>
      </c>
      <c r="P4107" s="7">
        <f t="shared" si="537"/>
        <v>383.33333333333331</v>
      </c>
      <c r="Q4107" s="9" t="str">
        <f t="shared" si="533"/>
        <v>theater</v>
      </c>
      <c r="R4107" s="10" t="str">
        <f t="shared" si="534"/>
        <v>plays</v>
      </c>
      <c r="S4107" s="8">
        <f t="shared" si="535"/>
        <v>42696.802187499998</v>
      </c>
      <c r="T4107" s="8">
        <f t="shared" si="532"/>
        <v>42729.802187499998</v>
      </c>
      <c r="U4107" s="7">
        <f t="shared" si="536"/>
        <v>33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531"/>
        <v>70.599999999999994</v>
      </c>
      <c r="P4108" s="7">
        <f t="shared" si="537"/>
        <v>106.96969696969697</v>
      </c>
      <c r="Q4108" s="9" t="str">
        <f t="shared" si="533"/>
        <v>theater</v>
      </c>
      <c r="R4108" s="10" t="str">
        <f t="shared" si="534"/>
        <v>plays</v>
      </c>
      <c r="S4108" s="8">
        <f t="shared" si="535"/>
        <v>42052.841041666667</v>
      </c>
      <c r="T4108" s="8">
        <f t="shared" si="532"/>
        <v>42095.833333333336</v>
      </c>
      <c r="U4108" s="7">
        <f t="shared" si="536"/>
        <v>42.992291666669189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531"/>
        <v>2.0499999999999998</v>
      </c>
      <c r="P4109" s="7">
        <f t="shared" si="537"/>
        <v>10.25</v>
      </c>
      <c r="Q4109" s="9" t="str">
        <f t="shared" si="533"/>
        <v>theater</v>
      </c>
      <c r="R4109" s="10" t="str">
        <f t="shared" si="534"/>
        <v>plays</v>
      </c>
      <c r="S4109" s="8">
        <f t="shared" si="535"/>
        <v>41883.708344907405</v>
      </c>
      <c r="T4109" s="8">
        <f t="shared" si="532"/>
        <v>41906.708344907405</v>
      </c>
      <c r="U4109" s="7">
        <f t="shared" si="536"/>
        <v>23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531"/>
        <v>1.9666666666666666</v>
      </c>
      <c r="P4110" s="7">
        <f t="shared" si="537"/>
        <v>59</v>
      </c>
      <c r="Q4110" s="9" t="str">
        <f t="shared" si="533"/>
        <v>theater</v>
      </c>
      <c r="R4110" s="10" t="str">
        <f t="shared" si="534"/>
        <v>plays</v>
      </c>
      <c r="S4110" s="8">
        <f t="shared" si="535"/>
        <v>42766.823344907403</v>
      </c>
      <c r="T4110" s="8">
        <f t="shared" si="532"/>
        <v>42796.999999999993</v>
      </c>
      <c r="U4110" s="7">
        <f t="shared" si="536"/>
        <v>30.176655092589499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531"/>
        <v>0</v>
      </c>
      <c r="P4111" s="7">
        <f>IF(L4111&gt;0, E4111/L4111,0)</f>
        <v>0</v>
      </c>
      <c r="Q4111" s="9" t="str">
        <f t="shared" si="533"/>
        <v>theater</v>
      </c>
      <c r="R4111" s="10" t="str">
        <f t="shared" si="534"/>
        <v>plays</v>
      </c>
      <c r="S4111" s="8">
        <f t="shared" si="535"/>
        <v>42307.331064814811</v>
      </c>
      <c r="T4111" s="8">
        <f t="shared" si="532"/>
        <v>42337.372731481482</v>
      </c>
      <c r="U4111" s="7">
        <f t="shared" si="536"/>
        <v>30.041666666671517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531"/>
        <v>28.666666666666668</v>
      </c>
      <c r="P4112" s="7">
        <f>E4112/L4112</f>
        <v>14.333333333333334</v>
      </c>
      <c r="Q4112" s="9" t="str">
        <f t="shared" si="533"/>
        <v>theater</v>
      </c>
      <c r="R4112" s="10" t="str">
        <f t="shared" si="534"/>
        <v>plays</v>
      </c>
      <c r="S4112" s="8">
        <f t="shared" si="535"/>
        <v>42512.418414351851</v>
      </c>
      <c r="T4112" s="8">
        <f t="shared" si="532"/>
        <v>42572.418414351851</v>
      </c>
      <c r="U4112" s="7">
        <f t="shared" si="536"/>
        <v>60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531"/>
        <v>3.1333333333333333</v>
      </c>
      <c r="P4113" s="7">
        <f>E4113/L4113</f>
        <v>15.666666666666666</v>
      </c>
      <c r="Q4113" s="9" t="str">
        <f t="shared" si="533"/>
        <v>theater</v>
      </c>
      <c r="R4113" s="10" t="str">
        <f t="shared" si="534"/>
        <v>plays</v>
      </c>
      <c r="S4113" s="8">
        <f t="shared" si="535"/>
        <v>42028.927546296291</v>
      </c>
      <c r="T4113" s="8">
        <f t="shared" si="532"/>
        <v>42058.927546296291</v>
      </c>
      <c r="U4113" s="7">
        <f t="shared" si="536"/>
        <v>30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531"/>
        <v>0.04</v>
      </c>
      <c r="P4114" s="7">
        <f>E4114/L4114</f>
        <v>1</v>
      </c>
      <c r="Q4114" s="9" t="str">
        <f t="shared" si="533"/>
        <v>theater</v>
      </c>
      <c r="R4114" s="10" t="str">
        <f t="shared" si="534"/>
        <v>plays</v>
      </c>
      <c r="S4114" s="8">
        <f t="shared" si="535"/>
        <v>42400.738263888888</v>
      </c>
      <c r="T4114" s="8">
        <f t="shared" si="532"/>
        <v>42427.791666666664</v>
      </c>
      <c r="U4114" s="7">
        <f t="shared" si="536"/>
        <v>27.053402777775773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531"/>
        <v>0.2</v>
      </c>
      <c r="P4115" s="7">
        <f>E4115/L4115</f>
        <v>1</v>
      </c>
      <c r="Q4115" s="9" t="str">
        <f t="shared" si="533"/>
        <v>theater</v>
      </c>
      <c r="R4115" s="10" t="str">
        <f t="shared" si="534"/>
        <v>plays</v>
      </c>
      <c r="S4115" s="8">
        <f t="shared" si="535"/>
        <v>42358.364849537036</v>
      </c>
      <c r="T4115" s="8">
        <f t="shared" si="532"/>
        <v>42377.06527777778</v>
      </c>
      <c r="U4115" s="7">
        <f t="shared" si="536"/>
        <v>18.700428240743349</v>
      </c>
    </row>
    <row r="4116" spans="1:21" hidden="1" x14ac:dyDescent="0.3">
      <c r="L4116" s="16">
        <f>AVERAGE(L2:L4115)</f>
        <v>112.60233349538163</v>
      </c>
      <c r="O4116" s="7"/>
      <c r="P4116" s="16">
        <f>AVERAGE(P2:P4115)</f>
        <v>80.008125866483454</v>
      </c>
      <c r="U4116" s="16">
        <f>AVERAGE(U2:U4115)</f>
        <v>33.411376051625986</v>
      </c>
    </row>
  </sheetData>
  <autoFilter ref="A1:U4116" xr:uid="{24DB21EF-B1EE-42FB-8D89-B9BCD0E04980}">
    <filterColumn colId="5">
      <filters>
        <filter val="failed"/>
      </filters>
    </filterColumn>
  </autoFilter>
  <conditionalFormatting sqref="F2:F4115">
    <cfRule type="cellIs" dxfId="11" priority="2" operator="equal">
      <formula>"live"</formula>
    </cfRule>
    <cfRule type="cellIs" dxfId="10" priority="3" operator="equal">
      <formula>"failed"</formula>
    </cfRule>
    <cfRule type="cellIs" dxfId="9" priority="4" operator="equal">
      <formula>"canceled"</formula>
    </cfRule>
    <cfRule type="cellIs" dxfId="8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B89B7-BAC8-4D7C-80AB-96C03C162AD7}">
  <sheetPr codeName="Sheet2"/>
  <dimension ref="A1:F23"/>
  <sheetViews>
    <sheetView workbookViewId="0">
      <selection activeCell="E23" sqref="E23"/>
    </sheetView>
  </sheetViews>
  <sheetFormatPr defaultRowHeight="14.4" x14ac:dyDescent="0.3"/>
  <cols>
    <col min="1" max="1" width="15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0.77734375" bestFit="1" customWidth="1"/>
  </cols>
  <sheetData>
    <row r="1" spans="1:6" x14ac:dyDescent="0.3">
      <c r="A1" s="11" t="s">
        <v>8223</v>
      </c>
      <c r="B1" t="s">
        <v>8323</v>
      </c>
    </row>
    <row r="3" spans="1:6" x14ac:dyDescent="0.3">
      <c r="A3" s="11" t="s">
        <v>8321</v>
      </c>
      <c r="B3" s="11" t="s">
        <v>8322</v>
      </c>
    </row>
    <row r="4" spans="1:6" x14ac:dyDescent="0.3">
      <c r="A4" s="11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12" t="s">
        <v>8311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3">
      <c r="A6" s="12" t="s">
        <v>8312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">
      <c r="A7" s="12" t="s">
        <v>8313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3">
      <c r="A8" s="12" t="s">
        <v>8314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8315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3">
      <c r="A10" s="12" t="s">
        <v>8316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3">
      <c r="A11" s="12" t="s">
        <v>8317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3">
      <c r="A12" s="12" t="s">
        <v>8318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3">
      <c r="A13" s="12" t="s">
        <v>8319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3">
      <c r="A14" s="12" t="s">
        <v>8320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  <row r="20" spans="1:2" x14ac:dyDescent="0.3">
      <c r="A20" t="s">
        <v>8380</v>
      </c>
      <c r="B20" s="6">
        <f>GETPIVOTDATA("state",$A$3,"state","successful")/GETPIVOTDATA("state",$A$3)</f>
        <v>0.53111327175498302</v>
      </c>
    </row>
    <row r="21" spans="1:2" x14ac:dyDescent="0.3">
      <c r="A21" t="s">
        <v>8381</v>
      </c>
      <c r="B21" s="6">
        <f>GETPIVOTDATA("state",$A$3,"Category","theater")/GETPIVOTDATA("state",$A$3)</f>
        <v>0.33859990277102575</v>
      </c>
    </row>
    <row r="22" spans="1:2" x14ac:dyDescent="0.3">
      <c r="A22" t="s">
        <v>8382</v>
      </c>
      <c r="B22" s="6">
        <f>GETPIVOTDATA("state",$A$3,"Category","music")/GETPIVOTDATA("state",$A$3)</f>
        <v>0.17015070491006321</v>
      </c>
    </row>
    <row r="23" spans="1:2" x14ac:dyDescent="0.3">
      <c r="A23" t="s">
        <v>8383</v>
      </c>
      <c r="B23" s="6">
        <f>GETPIVOTDATA("state",$A$3,"Category","technology")/GETPIVOTDATA("state",$A$3)</f>
        <v>0.14584346135148274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A1EBE-F3A9-40A1-8D44-E5BE0E7041B7}">
  <sheetPr codeName="Sheet3"/>
  <dimension ref="A1:F47"/>
  <sheetViews>
    <sheetView workbookViewId="0">
      <selection activeCell="F19" sqref="F1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0.44140625" bestFit="1" customWidth="1"/>
    <col min="8" max="8" width="16.6640625" bestFit="1" customWidth="1"/>
    <col min="9" max="9" width="19.44140625" bestFit="1" customWidth="1"/>
    <col min="10" max="10" width="15.109375" bestFit="1" customWidth="1"/>
    <col min="11" max="11" width="17.88671875" bestFit="1" customWidth="1"/>
    <col min="12" max="12" width="14.33203125" bestFit="1" customWidth="1"/>
    <col min="13" max="13" width="17.21875" bestFit="1" customWidth="1"/>
    <col min="14" max="14" width="8.44140625" bestFit="1" customWidth="1"/>
    <col min="15" max="15" width="11.109375" bestFit="1" customWidth="1"/>
    <col min="16" max="16" width="16.6640625" bestFit="1" customWidth="1"/>
    <col min="17" max="17" width="19.44140625" bestFit="1" customWidth="1"/>
    <col min="18" max="18" width="6.88671875" bestFit="1" customWidth="1"/>
    <col min="19" max="19" width="3.88671875" bestFit="1" customWidth="1"/>
    <col min="20" max="20" width="9.5546875" bestFit="1" customWidth="1"/>
    <col min="21" max="21" width="8.33203125" bestFit="1" customWidth="1"/>
    <col min="22" max="22" width="11" bestFit="1" customWidth="1"/>
    <col min="23" max="23" width="12.5546875" bestFit="1" customWidth="1"/>
    <col min="24" max="24" width="5.6640625" bestFit="1" customWidth="1"/>
    <col min="25" max="25" width="15.33203125" bestFit="1" customWidth="1"/>
    <col min="26" max="26" width="9.5546875" bestFit="1" customWidth="1"/>
    <col min="27" max="27" width="12.21875" bestFit="1" customWidth="1"/>
    <col min="28" max="28" width="11" bestFit="1" customWidth="1"/>
    <col min="29" max="29" width="13.77734375" bestFit="1" customWidth="1"/>
    <col min="30" max="30" width="11.21875" bestFit="1" customWidth="1"/>
    <col min="31" max="31" width="9.44140625" bestFit="1" customWidth="1"/>
    <col min="32" max="32" width="14" bestFit="1" customWidth="1"/>
    <col min="33" max="33" width="6.109375" bestFit="1" customWidth="1"/>
    <col min="34" max="34" width="8.77734375" bestFit="1" customWidth="1"/>
    <col min="35" max="35" width="13.88671875" bestFit="1" customWidth="1"/>
    <col min="36" max="36" width="9.44140625" bestFit="1" customWidth="1"/>
    <col min="37" max="37" width="16.6640625" bestFit="1" customWidth="1"/>
    <col min="38" max="38" width="9.44140625" bestFit="1" customWidth="1"/>
    <col min="39" max="39" width="10.44140625" bestFit="1" customWidth="1"/>
    <col min="40" max="40" width="14.6640625" bestFit="1" customWidth="1"/>
    <col min="41" max="41" width="17.5546875" bestFit="1" customWidth="1"/>
    <col min="42" max="42" width="9.33203125" bestFit="1" customWidth="1"/>
    <col min="43" max="43" width="5.6640625" bestFit="1" customWidth="1"/>
    <col min="44" max="44" width="9.44140625" bestFit="1" customWidth="1"/>
    <col min="45" max="45" width="12" bestFit="1" customWidth="1"/>
    <col min="46" max="46" width="8.5546875" bestFit="1" customWidth="1"/>
    <col min="47" max="47" width="11.21875" bestFit="1" customWidth="1"/>
    <col min="48" max="48" width="11.6640625" bestFit="1" customWidth="1"/>
    <col min="49" max="49" width="14.44140625" bestFit="1" customWidth="1"/>
    <col min="50" max="50" width="8.77734375" bestFit="1" customWidth="1"/>
    <col min="51" max="51" width="11.44140625" bestFit="1" customWidth="1"/>
    <col min="52" max="52" width="13.21875" bestFit="1" customWidth="1"/>
    <col min="53" max="53" width="9.44140625" bestFit="1" customWidth="1"/>
    <col min="54" max="54" width="16" bestFit="1" customWidth="1"/>
    <col min="55" max="55" width="8.21875" bestFit="1" customWidth="1"/>
    <col min="56" max="56" width="10.88671875" bestFit="1" customWidth="1"/>
    <col min="57" max="57" width="7.33203125" bestFit="1" customWidth="1"/>
    <col min="58" max="58" width="3.88671875" bestFit="1" customWidth="1"/>
    <col min="59" max="59" width="9.44140625" bestFit="1" customWidth="1"/>
    <col min="60" max="60" width="10" bestFit="1" customWidth="1"/>
    <col min="61" max="61" width="9.44140625" bestFit="1" customWidth="1"/>
    <col min="62" max="62" width="9" bestFit="1" customWidth="1"/>
    <col min="63" max="63" width="17.21875" bestFit="1" customWidth="1"/>
    <col min="64" max="64" width="20" bestFit="1" customWidth="1"/>
    <col min="65" max="65" width="12.44140625" bestFit="1" customWidth="1"/>
    <col min="66" max="66" width="15.21875" bestFit="1" customWidth="1"/>
    <col min="67" max="67" width="9.44140625" bestFit="1" customWidth="1"/>
    <col min="68" max="68" width="9.33203125" bestFit="1" customWidth="1"/>
    <col min="69" max="69" width="14.88671875" bestFit="1" customWidth="1"/>
    <col min="70" max="70" width="17.77734375" bestFit="1" customWidth="1"/>
    <col min="71" max="71" width="9.44140625" bestFit="1" customWidth="1"/>
    <col min="72" max="72" width="10.77734375" bestFit="1" customWidth="1"/>
    <col min="73" max="73" width="12.5546875" bestFit="1" customWidth="1"/>
    <col min="74" max="74" width="9.44140625" bestFit="1" customWidth="1"/>
    <col min="75" max="75" width="15.33203125" bestFit="1" customWidth="1"/>
    <col min="76" max="76" width="17.88671875" bestFit="1" customWidth="1"/>
    <col min="77" max="77" width="5.6640625" bestFit="1" customWidth="1"/>
    <col min="78" max="78" width="9.44140625" bestFit="1" customWidth="1"/>
    <col min="79" max="79" width="20.6640625" bestFit="1" customWidth="1"/>
    <col min="80" max="80" width="8.5546875" bestFit="1" customWidth="1"/>
    <col min="81" max="81" width="5.6640625" bestFit="1" customWidth="1"/>
    <col min="82" max="82" width="3.88671875" bestFit="1" customWidth="1"/>
    <col min="83" max="83" width="9.44140625" bestFit="1" customWidth="1"/>
    <col min="84" max="84" width="11.21875" bestFit="1" customWidth="1"/>
    <col min="85" max="85" width="16.109375" bestFit="1" customWidth="1"/>
    <col min="86" max="86" width="18.88671875" bestFit="1" customWidth="1"/>
    <col min="87" max="87" width="11" bestFit="1" customWidth="1"/>
    <col min="88" max="88" width="13.77734375" bestFit="1" customWidth="1"/>
    <col min="89" max="89" width="12.77734375" bestFit="1" customWidth="1"/>
    <col min="90" max="90" width="5.6640625" bestFit="1" customWidth="1"/>
    <col min="91" max="91" width="15.5546875" bestFit="1" customWidth="1"/>
    <col min="92" max="92" width="13.5546875" bestFit="1" customWidth="1"/>
    <col min="93" max="93" width="16.33203125" bestFit="1" customWidth="1"/>
    <col min="94" max="94" width="11.44140625" bestFit="1" customWidth="1"/>
    <col min="95" max="95" width="5.6640625" bestFit="1" customWidth="1"/>
    <col min="96" max="96" width="9.44140625" bestFit="1" customWidth="1"/>
    <col min="97" max="97" width="14.21875" bestFit="1" customWidth="1"/>
    <col min="98" max="98" width="8.44140625" bestFit="1" customWidth="1"/>
    <col min="99" max="99" width="5.6640625" bestFit="1" customWidth="1"/>
    <col min="100" max="100" width="9.21875" bestFit="1" customWidth="1"/>
    <col min="101" max="101" width="13.109375" bestFit="1" customWidth="1"/>
    <col min="102" max="102" width="15.88671875" bestFit="1" customWidth="1"/>
    <col min="103" max="103" width="10.77734375" bestFit="1" customWidth="1"/>
  </cols>
  <sheetData>
    <row r="1" spans="1:6" x14ac:dyDescent="0.3">
      <c r="A1" s="11" t="s">
        <v>8223</v>
      </c>
      <c r="B1" t="s">
        <v>8323</v>
      </c>
    </row>
    <row r="2" spans="1:6" x14ac:dyDescent="0.3">
      <c r="A2" s="11" t="s">
        <v>8308</v>
      </c>
      <c r="B2" t="s">
        <v>8323</v>
      </c>
    </row>
    <row r="4" spans="1:6" x14ac:dyDescent="0.3">
      <c r="A4" s="11" t="s">
        <v>8321</v>
      </c>
      <c r="B4" s="11" t="s">
        <v>8322</v>
      </c>
    </row>
    <row r="5" spans="1:6" x14ac:dyDescent="0.3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12" t="s">
        <v>8324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8325</v>
      </c>
      <c r="B7" s="13">
        <v>20</v>
      </c>
      <c r="C7" s="13"/>
      <c r="D7" s="13"/>
      <c r="E7" s="13"/>
      <c r="F7" s="13">
        <v>20</v>
      </c>
    </row>
    <row r="8" spans="1:6" x14ac:dyDescent="0.3">
      <c r="A8" s="12" t="s">
        <v>8326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8327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8328</v>
      </c>
      <c r="B10" s="13"/>
      <c r="C10" s="13"/>
      <c r="D10" s="13"/>
      <c r="E10" s="13">
        <v>40</v>
      </c>
      <c r="F10" s="13">
        <v>40</v>
      </c>
    </row>
    <row r="11" spans="1:6" x14ac:dyDescent="0.3">
      <c r="A11" s="12" t="s">
        <v>8329</v>
      </c>
      <c r="B11" s="13"/>
      <c r="C11" s="13"/>
      <c r="D11" s="13"/>
      <c r="E11" s="13">
        <v>180</v>
      </c>
      <c r="F11" s="13">
        <v>180</v>
      </c>
    </row>
    <row r="12" spans="1:6" x14ac:dyDescent="0.3">
      <c r="A12" s="12" t="s">
        <v>8330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8331</v>
      </c>
      <c r="B13" s="13"/>
      <c r="C13" s="13"/>
      <c r="D13" s="13"/>
      <c r="E13" s="13">
        <v>40</v>
      </c>
      <c r="F13" s="13">
        <v>40</v>
      </c>
    </row>
    <row r="14" spans="1:6" x14ac:dyDescent="0.3">
      <c r="A14" s="12" t="s">
        <v>8332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">
      <c r="A15" s="12" t="s">
        <v>8333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8334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">
      <c r="A17" s="12" t="s">
        <v>8335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8336</v>
      </c>
      <c r="B18" s="13"/>
      <c r="C18" s="13"/>
      <c r="D18" s="13"/>
      <c r="E18" s="13">
        <v>140</v>
      </c>
      <c r="F18" s="13">
        <v>140</v>
      </c>
    </row>
    <row r="19" spans="1:6" x14ac:dyDescent="0.3">
      <c r="A19" s="12" t="s">
        <v>8337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">
      <c r="A20" s="12" t="s">
        <v>8338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8339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">
      <c r="A22" s="12" t="s">
        <v>8340</v>
      </c>
      <c r="B22" s="13"/>
      <c r="C22" s="13"/>
      <c r="D22" s="13"/>
      <c r="E22" s="13">
        <v>20</v>
      </c>
      <c r="F22" s="13">
        <v>20</v>
      </c>
    </row>
    <row r="23" spans="1:6" x14ac:dyDescent="0.3">
      <c r="A23" s="12" t="s">
        <v>8341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8342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8344</v>
      </c>
      <c r="B26" s="13"/>
      <c r="C26" s="13"/>
      <c r="D26" s="13"/>
      <c r="E26" s="13">
        <v>60</v>
      </c>
      <c r="F26" s="13">
        <v>60</v>
      </c>
    </row>
    <row r="27" spans="1:6" x14ac:dyDescent="0.3">
      <c r="A27" s="12" t="s">
        <v>8345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8346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">
      <c r="A29" s="12" t="s">
        <v>8347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8348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">
      <c r="A31" s="12" t="s">
        <v>8349</v>
      </c>
      <c r="B31" s="13"/>
      <c r="C31" s="13"/>
      <c r="D31" s="13"/>
      <c r="E31" s="13">
        <v>40</v>
      </c>
      <c r="F31" s="13">
        <v>40</v>
      </c>
    </row>
    <row r="32" spans="1:6" x14ac:dyDescent="0.3">
      <c r="A32" s="12" t="s">
        <v>8350</v>
      </c>
      <c r="B32" s="13"/>
      <c r="C32" s="13"/>
      <c r="D32" s="13"/>
      <c r="E32" s="13">
        <v>20</v>
      </c>
      <c r="F32" s="13">
        <v>20</v>
      </c>
    </row>
    <row r="33" spans="1:6" x14ac:dyDescent="0.3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8352</v>
      </c>
      <c r="B34" s="13"/>
      <c r="C34" s="13"/>
      <c r="D34" s="13"/>
      <c r="E34" s="13">
        <v>260</v>
      </c>
      <c r="F34" s="13">
        <v>260</v>
      </c>
    </row>
    <row r="35" spans="1:6" x14ac:dyDescent="0.3">
      <c r="A35" s="12" t="s">
        <v>8353</v>
      </c>
      <c r="B35" s="13">
        <v>40</v>
      </c>
      <c r="C35" s="13"/>
      <c r="D35" s="13"/>
      <c r="E35" s="13"/>
      <c r="F35" s="13">
        <v>40</v>
      </c>
    </row>
    <row r="36" spans="1:6" x14ac:dyDescent="0.3">
      <c r="A36" s="12" t="s">
        <v>8354</v>
      </c>
      <c r="B36" s="13"/>
      <c r="C36" s="13"/>
      <c r="D36" s="13"/>
      <c r="E36" s="13">
        <v>60</v>
      </c>
      <c r="F36" s="13">
        <v>60</v>
      </c>
    </row>
    <row r="37" spans="1:6" x14ac:dyDescent="0.3">
      <c r="A37" s="12" t="s">
        <v>8355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">
      <c r="A38" s="12" t="s">
        <v>8356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">
      <c r="A40" s="12" t="s">
        <v>8358</v>
      </c>
      <c r="B40" s="13"/>
      <c r="C40" s="13"/>
      <c r="D40" s="13"/>
      <c r="E40" s="13">
        <v>80</v>
      </c>
      <c r="F40" s="13">
        <v>80</v>
      </c>
    </row>
    <row r="41" spans="1:6" x14ac:dyDescent="0.3">
      <c r="A41" s="12" t="s">
        <v>8359</v>
      </c>
      <c r="B41" s="13"/>
      <c r="C41" s="13"/>
      <c r="D41" s="13"/>
      <c r="E41" s="13">
        <v>60</v>
      </c>
      <c r="F41" s="13">
        <v>60</v>
      </c>
    </row>
    <row r="42" spans="1:6" x14ac:dyDescent="0.3">
      <c r="A42" s="12" t="s">
        <v>8360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">
      <c r="A43" s="12" t="s">
        <v>8361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8362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">
      <c r="A45" s="12" t="s">
        <v>8363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">
      <c r="A46" s="12" t="s">
        <v>8364</v>
      </c>
      <c r="B46" s="13">
        <v>20</v>
      </c>
      <c r="C46" s="13"/>
      <c r="D46" s="13"/>
      <c r="E46" s="13"/>
      <c r="F46" s="13">
        <v>20</v>
      </c>
    </row>
    <row r="47" spans="1:6" x14ac:dyDescent="0.3">
      <c r="A47" s="12" t="s">
        <v>8320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2416F-6C43-469E-A447-FDF23936EB70}">
  <sheetPr codeName="Sheet4"/>
  <dimension ref="A1:F19"/>
  <sheetViews>
    <sheetView workbookViewId="0">
      <selection activeCell="M25" sqref="M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8308</v>
      </c>
      <c r="B1" t="s">
        <v>8323</v>
      </c>
    </row>
    <row r="2" spans="1:6" x14ac:dyDescent="0.3">
      <c r="A2" s="11" t="s">
        <v>8379</v>
      </c>
      <c r="B2" t="s">
        <v>8323</v>
      </c>
    </row>
    <row r="4" spans="1:6" x14ac:dyDescent="0.3">
      <c r="A4" s="11" t="s">
        <v>8321</v>
      </c>
      <c r="B4" s="11" t="s">
        <v>8322</v>
      </c>
    </row>
    <row r="5" spans="1:6" x14ac:dyDescent="0.3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15" t="s">
        <v>8373</v>
      </c>
      <c r="B6" s="13">
        <v>34</v>
      </c>
      <c r="C6" s="13">
        <v>149</v>
      </c>
      <c r="D6" s="13">
        <v>2</v>
      </c>
      <c r="E6" s="13">
        <v>183</v>
      </c>
      <c r="F6" s="13">
        <v>368</v>
      </c>
    </row>
    <row r="7" spans="1:6" x14ac:dyDescent="0.3">
      <c r="A7" s="15" t="s">
        <v>8374</v>
      </c>
      <c r="B7" s="13">
        <v>27</v>
      </c>
      <c r="C7" s="13">
        <v>105</v>
      </c>
      <c r="D7" s="13">
        <v>18</v>
      </c>
      <c r="E7" s="13">
        <v>202</v>
      </c>
      <c r="F7" s="13">
        <v>352</v>
      </c>
    </row>
    <row r="8" spans="1:6" x14ac:dyDescent="0.3">
      <c r="A8" s="15" t="s">
        <v>8375</v>
      </c>
      <c r="B8" s="13">
        <v>28</v>
      </c>
      <c r="C8" s="13">
        <v>108</v>
      </c>
      <c r="D8" s="13">
        <v>30</v>
      </c>
      <c r="E8" s="13">
        <v>179</v>
      </c>
      <c r="F8" s="13">
        <v>345</v>
      </c>
    </row>
    <row r="9" spans="1:6" x14ac:dyDescent="0.3">
      <c r="A9" s="15" t="s">
        <v>8376</v>
      </c>
      <c r="B9" s="13">
        <v>27</v>
      </c>
      <c r="C9" s="13">
        <v>103</v>
      </c>
      <c r="D9" s="13"/>
      <c r="E9" s="13">
        <v>193</v>
      </c>
      <c r="F9" s="13">
        <v>323</v>
      </c>
    </row>
    <row r="10" spans="1:6" x14ac:dyDescent="0.3">
      <c r="A10" s="15" t="s">
        <v>8367</v>
      </c>
      <c r="B10" s="13">
        <v>26</v>
      </c>
      <c r="C10" s="13">
        <v>126</v>
      </c>
      <c r="D10" s="13"/>
      <c r="E10" s="13">
        <v>233</v>
      </c>
      <c r="F10" s="13">
        <v>385</v>
      </c>
    </row>
    <row r="11" spans="1:6" x14ac:dyDescent="0.3">
      <c r="A11" s="15" t="s">
        <v>8377</v>
      </c>
      <c r="B11" s="13">
        <v>27</v>
      </c>
      <c r="C11" s="13">
        <v>148</v>
      </c>
      <c r="D11" s="13"/>
      <c r="E11" s="13">
        <v>213</v>
      </c>
      <c r="F11" s="13">
        <v>388</v>
      </c>
    </row>
    <row r="12" spans="1:6" x14ac:dyDescent="0.3">
      <c r="A12" s="15" t="s">
        <v>8368</v>
      </c>
      <c r="B12" s="13">
        <v>44</v>
      </c>
      <c r="C12" s="13">
        <v>148</v>
      </c>
      <c r="D12" s="13"/>
      <c r="E12" s="13">
        <v>192</v>
      </c>
      <c r="F12" s="13">
        <v>384</v>
      </c>
    </row>
    <row r="13" spans="1:6" x14ac:dyDescent="0.3">
      <c r="A13" s="15" t="s">
        <v>8369</v>
      </c>
      <c r="B13" s="13">
        <v>32</v>
      </c>
      <c r="C13" s="13">
        <v>134</v>
      </c>
      <c r="D13" s="13"/>
      <c r="E13" s="13">
        <v>167</v>
      </c>
      <c r="F13" s="13">
        <v>333</v>
      </c>
    </row>
    <row r="14" spans="1:6" x14ac:dyDescent="0.3">
      <c r="A14" s="15" t="s">
        <v>8370</v>
      </c>
      <c r="B14" s="13">
        <v>24</v>
      </c>
      <c r="C14" s="13">
        <v>127</v>
      </c>
      <c r="D14" s="13"/>
      <c r="E14" s="13">
        <v>148</v>
      </c>
      <c r="F14" s="13">
        <v>299</v>
      </c>
    </row>
    <row r="15" spans="1:6" x14ac:dyDescent="0.3">
      <c r="A15" s="15" t="s">
        <v>8371</v>
      </c>
      <c r="B15" s="13">
        <v>20</v>
      </c>
      <c r="C15" s="13">
        <v>150</v>
      </c>
      <c r="D15" s="13"/>
      <c r="E15" s="13">
        <v>184</v>
      </c>
      <c r="F15" s="13">
        <v>354</v>
      </c>
    </row>
    <row r="16" spans="1:6" x14ac:dyDescent="0.3">
      <c r="A16" s="15" t="s">
        <v>8372</v>
      </c>
      <c r="B16" s="13">
        <v>37</v>
      </c>
      <c r="C16" s="13">
        <v>113</v>
      </c>
      <c r="D16" s="13"/>
      <c r="E16" s="13">
        <v>180</v>
      </c>
      <c r="F16" s="13">
        <v>330</v>
      </c>
    </row>
    <row r="17" spans="1:6" x14ac:dyDescent="0.3">
      <c r="A17" s="15" t="s">
        <v>8378</v>
      </c>
      <c r="B17" s="13">
        <v>23</v>
      </c>
      <c r="C17" s="13">
        <v>119</v>
      </c>
      <c r="D17" s="13"/>
      <c r="E17" s="13">
        <v>111</v>
      </c>
      <c r="F17" s="13">
        <v>253</v>
      </c>
    </row>
    <row r="18" spans="1:6" x14ac:dyDescent="0.3">
      <c r="A18" s="15" t="s">
        <v>8320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  <row r="19" spans="1:6" x14ac:dyDescent="0.3">
      <c r="B19" s="6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0B534-6373-4FBC-9FA7-9E66D19C262F}">
  <sheetPr codeName="Sheet5"/>
  <dimension ref="A1:H14"/>
  <sheetViews>
    <sheetView topLeftCell="A10" workbookViewId="0">
      <selection activeCell="C13" sqref="C13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5" width="15.77734375" customWidth="1"/>
    <col min="6" max="6" width="19.109375" bestFit="1" customWidth="1"/>
    <col min="7" max="7" width="15.77734375" customWidth="1"/>
    <col min="8" max="8" width="18.21875" bestFit="1" customWidth="1"/>
    <col min="9" max="9" width="15.77734375" customWidth="1"/>
  </cols>
  <sheetData>
    <row r="1" spans="1:8" x14ac:dyDescent="0.3">
      <c r="A1" s="17" t="s">
        <v>8385</v>
      </c>
      <c r="B1" s="17" t="s">
        <v>8386</v>
      </c>
      <c r="C1" s="17" t="s">
        <v>8387</v>
      </c>
      <c r="D1" s="17" t="s">
        <v>8388</v>
      </c>
      <c r="E1" s="17" t="s">
        <v>8389</v>
      </c>
      <c r="F1" s="17" t="s">
        <v>8390</v>
      </c>
      <c r="G1" s="17" t="s">
        <v>8391</v>
      </c>
      <c r="H1" s="17" t="s">
        <v>8392</v>
      </c>
    </row>
    <row r="2" spans="1:8" x14ac:dyDescent="0.3">
      <c r="A2" t="s">
        <v>8393</v>
      </c>
      <c r="B2">
        <f>COUNTIFS(state,"successful",goal, "&lt;1000")</f>
        <v>322</v>
      </c>
      <c r="C2">
        <f>COUNTIFS(state,"failed",goal, "&lt;1000")</f>
        <v>113</v>
      </c>
      <c r="D2">
        <f>COUNTIFS(state,"canceled",goal,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8394</v>
      </c>
      <c r="B3">
        <f>COUNTIFS(state,"successful",goal, "&gt;=1000", goal,"&lt;=4999")</f>
        <v>932</v>
      </c>
      <c r="C3">
        <f>COUNTIFS(state,"failed",goal, "&gt;=1000", goal,"&lt;=4999")</f>
        <v>420</v>
      </c>
      <c r="D3">
        <f>COUNTIFS(state,"canceled",goal, "&gt;=1000", goal,"&lt;=4999")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8395</v>
      </c>
      <c r="B4">
        <f>COUNTIFS(state,"successful",goal, "&gt;=5000", goal,"&lt;=9999")</f>
        <v>381</v>
      </c>
      <c r="C4">
        <f>COUNTIFS(state,"failed",goal, "&gt;=5000", goal,"&lt;=9999")</f>
        <v>283</v>
      </c>
      <c r="D4">
        <f>COUNTIFS(state,"canceled",goal, "&gt;=5000", goal,"&lt;=9999")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8396</v>
      </c>
      <c r="B5">
        <f>COUNTIFS(state,"successful",goal, "&gt;=10000", goal,"&lt;=14999")</f>
        <v>168</v>
      </c>
      <c r="C5">
        <f>COUNTIFS(state,"failed",goal, "&gt;=10000", goal,"&lt;=14999")</f>
        <v>144</v>
      </c>
      <c r="D5">
        <f>COUNTIFS(state,"canceled",goal, "&gt;=10000", goal,"&lt;=14999")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8397</v>
      </c>
      <c r="B6">
        <f>COUNTIFS(state,"successful",goal, "&gt;=15000", goal,"&lt;=19999")</f>
        <v>94</v>
      </c>
      <c r="C6">
        <f>COUNTIFS(state,"failed",goal, "&gt;=15000", goal,"&lt;=19999")</f>
        <v>90</v>
      </c>
      <c r="D6">
        <f>COUNTIFS(state,"canceled",goal, "&gt;=15000", goal,"&lt;=19999")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8398</v>
      </c>
      <c r="B7">
        <f>COUNTIFS(state,"successful",goal, "&gt;=20000", goal,"&lt;=24999")</f>
        <v>62</v>
      </c>
      <c r="C7">
        <f>COUNTIFS(state,"failed",goal, "&gt;=20000", goal,"&lt;=24999")</f>
        <v>72</v>
      </c>
      <c r="D7">
        <f>COUNTIFS(state,"canceled",goal, "&gt;=20000", goal,"&lt;=24999")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8399</v>
      </c>
      <c r="B8">
        <f>COUNTIFS(state,"successful",goal, "&gt;=25000", goal,"&lt;=29999")</f>
        <v>55</v>
      </c>
      <c r="C8">
        <f>COUNTIFS(state,"failed",goal, "&gt;=25000", goal,"&lt;=29999")</f>
        <v>64</v>
      </c>
      <c r="D8">
        <f>COUNTIFS(state,"canceled",goal, "&gt;=25000", goal,"&lt;=29999")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8400</v>
      </c>
      <c r="B9">
        <f>COUNTIFS(state,"successful",goal, "&gt;=30000", goal,"&lt;=34999")</f>
        <v>32</v>
      </c>
      <c r="C9">
        <f>COUNTIFS(state,"failed",goal, "&gt;=30000", goal,"&lt;=34999")</f>
        <v>37</v>
      </c>
      <c r="D9">
        <f>COUNTIFS(state,"canceled",goal, "&gt;=30000", goal,"&lt;=34999")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8401</v>
      </c>
      <c r="B10">
        <f>COUNTIFS(state,"successful",goal, "&gt;=35000", goal,"&lt;=39999")</f>
        <v>26</v>
      </c>
      <c r="C10">
        <f>COUNTIFS(state,"failed",goal, "&gt;=35000", goal,"&lt;=39999")</f>
        <v>22</v>
      </c>
      <c r="D10">
        <f>COUNTIFS(state,"canceled",goal, "&gt;=35000", goal,"&lt;=39999")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8402</v>
      </c>
      <c r="B11">
        <f>COUNTIFS(state,"successful",goal, "&gt;=40000", goal,"&lt;=44999")</f>
        <v>21</v>
      </c>
      <c r="C11">
        <f>COUNTIFS(state,"failed",goal, "&gt;=40000", goal,"&lt;=44999")</f>
        <v>16</v>
      </c>
      <c r="D11">
        <f>COUNTIFS(state,"canceled",goal, "&gt;=40000", goal,"&lt;=44999")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8403</v>
      </c>
      <c r="B12">
        <f>COUNTIFS(state,"successful",goal, "&gt;=45000", goal,"&lt;=49999")</f>
        <v>6</v>
      </c>
      <c r="C12">
        <f>COUNTIFS(state,"failed",goal, "&gt;=45000", goal,"&lt;=49999")</f>
        <v>11</v>
      </c>
      <c r="D12">
        <f>COUNTIFS(state,"canceled",goal, "&gt;=45000", goal,"&lt;=49999")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8404</v>
      </c>
      <c r="B13">
        <f>COUNTIFS(state,"successful",goal, "&gt;=50000")</f>
        <v>86</v>
      </c>
      <c r="C13">
        <f>COUNTIFS(state,"failed",goal, "&gt;=50000")</f>
        <v>258</v>
      </c>
      <c r="D13">
        <f>COUNTIFS(state,"canceled",goal,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14" spans="1:8" x14ac:dyDescent="0.3">
      <c r="A14" s="18" t="s">
        <v>8405</v>
      </c>
      <c r="B14" s="14">
        <f>SUM(B2:B13)</f>
        <v>2185</v>
      </c>
      <c r="C14" s="14">
        <f>SUM(C2:C13)</f>
        <v>1530</v>
      </c>
      <c r="D14" s="14">
        <f>SUM(D2:D13)</f>
        <v>349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DB94C-CB9A-42A2-9A91-D001DAF39689}">
  <sheetPr codeName="Sheet6"/>
  <dimension ref="A1:K2186"/>
  <sheetViews>
    <sheetView topLeftCell="A2" workbookViewId="0">
      <selection activeCell="L19" sqref="L19"/>
    </sheetView>
  </sheetViews>
  <sheetFormatPr defaultRowHeight="14.4" x14ac:dyDescent="0.3"/>
  <cols>
    <col min="1" max="1" width="27.109375" customWidth="1"/>
    <col min="2" max="2" width="13.44140625" bestFit="1" customWidth="1"/>
    <col min="5" max="5" width="27.109375" customWidth="1"/>
    <col min="6" max="6" width="13.44140625" bestFit="1" customWidth="1"/>
    <col min="10" max="10" width="41.88671875" bestFit="1" customWidth="1"/>
  </cols>
  <sheetData>
    <row r="1" spans="1:11" x14ac:dyDescent="0.3">
      <c r="A1" s="14" t="s">
        <v>8406</v>
      </c>
      <c r="B1" s="1" t="s">
        <v>8262</v>
      </c>
      <c r="E1" s="14" t="s">
        <v>8406</v>
      </c>
      <c r="F1" s="1" t="s">
        <v>8262</v>
      </c>
      <c r="J1" s="14" t="s">
        <v>8413</v>
      </c>
    </row>
    <row r="2" spans="1:11" x14ac:dyDescent="0.3">
      <c r="A2" t="s">
        <v>8219</v>
      </c>
      <c r="B2">
        <v>182</v>
      </c>
      <c r="E2" t="s">
        <v>8221</v>
      </c>
      <c r="F2">
        <v>0</v>
      </c>
      <c r="J2" t="s">
        <v>8407</v>
      </c>
      <c r="K2" s="7">
        <f>AVERAGE(B2:B2186)</f>
        <v>194.42517162471395</v>
      </c>
    </row>
    <row r="3" spans="1:11" x14ac:dyDescent="0.3">
      <c r="A3" t="s">
        <v>8219</v>
      </c>
      <c r="B3">
        <v>79</v>
      </c>
      <c r="E3" t="s">
        <v>8221</v>
      </c>
      <c r="F3">
        <v>1</v>
      </c>
      <c r="J3" t="s">
        <v>8408</v>
      </c>
      <c r="K3">
        <f>MEDIAN(B2:B2186)</f>
        <v>62</v>
      </c>
    </row>
    <row r="4" spans="1:11" x14ac:dyDescent="0.3">
      <c r="A4" t="s">
        <v>8219</v>
      </c>
      <c r="B4">
        <v>35</v>
      </c>
      <c r="E4" t="s">
        <v>8221</v>
      </c>
      <c r="F4">
        <v>10</v>
      </c>
      <c r="J4" t="s">
        <v>8409</v>
      </c>
      <c r="K4">
        <f>MIN(B2:B2186)</f>
        <v>1</v>
      </c>
    </row>
    <row r="5" spans="1:11" x14ac:dyDescent="0.3">
      <c r="A5" t="s">
        <v>8219</v>
      </c>
      <c r="B5">
        <v>150</v>
      </c>
      <c r="E5" t="s">
        <v>8221</v>
      </c>
      <c r="F5">
        <v>0</v>
      </c>
      <c r="J5" t="s">
        <v>8410</v>
      </c>
      <c r="K5">
        <f>MAX(B2:B2186)</f>
        <v>26457</v>
      </c>
    </row>
    <row r="6" spans="1:11" x14ac:dyDescent="0.3">
      <c r="A6" t="s">
        <v>8219</v>
      </c>
      <c r="B6">
        <v>284</v>
      </c>
      <c r="E6" t="s">
        <v>8221</v>
      </c>
      <c r="F6">
        <v>7</v>
      </c>
      <c r="J6" t="s">
        <v>8411</v>
      </c>
      <c r="K6" s="7">
        <f>_xlfn.VAR.P(B2:B2186)</f>
        <v>712840.9867348104</v>
      </c>
    </row>
    <row r="7" spans="1:11" x14ac:dyDescent="0.3">
      <c r="A7" t="s">
        <v>8219</v>
      </c>
      <c r="B7">
        <v>47</v>
      </c>
      <c r="E7" t="s">
        <v>8221</v>
      </c>
      <c r="F7">
        <v>0</v>
      </c>
      <c r="J7" t="s">
        <v>8412</v>
      </c>
      <c r="K7" s="7">
        <f>_xlfn.STDEV.P(B2:B2186)</f>
        <v>844.29910975602149</v>
      </c>
    </row>
    <row r="8" spans="1:11" x14ac:dyDescent="0.3">
      <c r="A8" t="s">
        <v>8219</v>
      </c>
      <c r="B8">
        <v>58</v>
      </c>
      <c r="E8" t="s">
        <v>8221</v>
      </c>
      <c r="F8">
        <v>1</v>
      </c>
    </row>
    <row r="9" spans="1:11" x14ac:dyDescent="0.3">
      <c r="A9" t="s">
        <v>8219</v>
      </c>
      <c r="B9">
        <v>57</v>
      </c>
      <c r="E9" t="s">
        <v>8221</v>
      </c>
      <c r="F9">
        <v>2</v>
      </c>
    </row>
    <row r="10" spans="1:11" x14ac:dyDescent="0.3">
      <c r="A10" t="s">
        <v>8219</v>
      </c>
      <c r="B10">
        <v>12</v>
      </c>
      <c r="E10" t="s">
        <v>8221</v>
      </c>
      <c r="F10">
        <v>3</v>
      </c>
      <c r="J10" s="14" t="s">
        <v>8414</v>
      </c>
    </row>
    <row r="11" spans="1:11" x14ac:dyDescent="0.3">
      <c r="A11" t="s">
        <v>8219</v>
      </c>
      <c r="B11">
        <v>20</v>
      </c>
      <c r="E11" t="s">
        <v>8221</v>
      </c>
      <c r="F11">
        <v>10</v>
      </c>
      <c r="J11" t="s">
        <v>8407</v>
      </c>
      <c r="K11" s="7">
        <f>AVERAGE(F2:F1531)</f>
        <v>17.709803921568628</v>
      </c>
    </row>
    <row r="12" spans="1:11" x14ac:dyDescent="0.3">
      <c r="A12" t="s">
        <v>8219</v>
      </c>
      <c r="B12">
        <v>19</v>
      </c>
      <c r="E12" t="s">
        <v>8221</v>
      </c>
      <c r="F12">
        <v>10</v>
      </c>
      <c r="J12" t="s">
        <v>8408</v>
      </c>
      <c r="K12">
        <f>MEDIAN(F2:F1531)</f>
        <v>4</v>
      </c>
    </row>
    <row r="13" spans="1:11" x14ac:dyDescent="0.3">
      <c r="A13" t="s">
        <v>8219</v>
      </c>
      <c r="B13">
        <v>75</v>
      </c>
      <c r="E13" t="s">
        <v>8221</v>
      </c>
      <c r="F13">
        <v>1</v>
      </c>
      <c r="J13" t="s">
        <v>8409</v>
      </c>
      <c r="K13">
        <f>MIN(F2:F1531)</f>
        <v>0</v>
      </c>
    </row>
    <row r="14" spans="1:11" x14ac:dyDescent="0.3">
      <c r="A14" t="s">
        <v>8219</v>
      </c>
      <c r="B14">
        <v>827</v>
      </c>
      <c r="E14" t="s">
        <v>8221</v>
      </c>
      <c r="F14">
        <v>0</v>
      </c>
      <c r="J14" t="s">
        <v>8410</v>
      </c>
      <c r="K14">
        <f>MAX(F2:F1531)</f>
        <v>1293</v>
      </c>
    </row>
    <row r="15" spans="1:11" x14ac:dyDescent="0.3">
      <c r="A15" t="s">
        <v>8219</v>
      </c>
      <c r="B15">
        <v>51</v>
      </c>
      <c r="E15" t="s">
        <v>8221</v>
      </c>
      <c r="F15">
        <v>0</v>
      </c>
      <c r="J15" t="s">
        <v>8411</v>
      </c>
      <c r="K15" s="7">
        <f>_xlfn.VAR.P(F2:F1531)</f>
        <v>3773.2216685890044</v>
      </c>
    </row>
    <row r="16" spans="1:11" x14ac:dyDescent="0.3">
      <c r="A16" t="s">
        <v>8219</v>
      </c>
      <c r="B16">
        <v>41</v>
      </c>
      <c r="E16" t="s">
        <v>8221</v>
      </c>
      <c r="F16">
        <v>0</v>
      </c>
      <c r="J16" t="s">
        <v>8412</v>
      </c>
      <c r="K16" s="7">
        <f>_xlfn.STDEV.P(F2:F1531)</f>
        <v>61.426555076684906</v>
      </c>
    </row>
    <row r="17" spans="1:6" x14ac:dyDescent="0.3">
      <c r="A17" t="s">
        <v>8219</v>
      </c>
      <c r="B17">
        <v>98</v>
      </c>
      <c r="E17" t="s">
        <v>8221</v>
      </c>
      <c r="F17">
        <v>26</v>
      </c>
    </row>
    <row r="18" spans="1:6" x14ac:dyDescent="0.3">
      <c r="A18" t="s">
        <v>8219</v>
      </c>
      <c r="B18">
        <v>70</v>
      </c>
      <c r="E18" t="s">
        <v>8221</v>
      </c>
      <c r="F18">
        <v>0</v>
      </c>
    </row>
    <row r="19" spans="1:6" x14ac:dyDescent="0.3">
      <c r="A19" t="s">
        <v>8219</v>
      </c>
      <c r="B19">
        <v>36</v>
      </c>
      <c r="E19" t="s">
        <v>8221</v>
      </c>
      <c r="F19">
        <v>7</v>
      </c>
    </row>
    <row r="20" spans="1:6" x14ac:dyDescent="0.3">
      <c r="A20" t="s">
        <v>8219</v>
      </c>
      <c r="B20">
        <v>342</v>
      </c>
      <c r="E20" t="s">
        <v>8221</v>
      </c>
      <c r="F20">
        <v>0</v>
      </c>
    </row>
    <row r="21" spans="1:6" x14ac:dyDescent="0.3">
      <c r="A21" t="s">
        <v>8219</v>
      </c>
      <c r="B21">
        <v>22</v>
      </c>
      <c r="E21" t="s">
        <v>8221</v>
      </c>
      <c r="F21">
        <v>2</v>
      </c>
    </row>
    <row r="22" spans="1:6" x14ac:dyDescent="0.3">
      <c r="A22" t="s">
        <v>8219</v>
      </c>
      <c r="B22">
        <v>25</v>
      </c>
      <c r="E22" t="s">
        <v>8221</v>
      </c>
      <c r="F22">
        <v>13</v>
      </c>
    </row>
    <row r="23" spans="1:6" x14ac:dyDescent="0.3">
      <c r="A23" t="s">
        <v>8219</v>
      </c>
      <c r="B23">
        <v>101</v>
      </c>
      <c r="E23" t="s">
        <v>8221</v>
      </c>
      <c r="F23">
        <v>4</v>
      </c>
    </row>
    <row r="24" spans="1:6" x14ac:dyDescent="0.3">
      <c r="A24" t="s">
        <v>8219</v>
      </c>
      <c r="B24">
        <v>8</v>
      </c>
      <c r="E24" t="s">
        <v>8221</v>
      </c>
      <c r="F24">
        <v>0</v>
      </c>
    </row>
    <row r="25" spans="1:6" x14ac:dyDescent="0.3">
      <c r="A25" t="s">
        <v>8219</v>
      </c>
      <c r="B25">
        <v>23</v>
      </c>
      <c r="E25" t="s">
        <v>8221</v>
      </c>
      <c r="F25">
        <v>12</v>
      </c>
    </row>
    <row r="26" spans="1:6" x14ac:dyDescent="0.3">
      <c r="A26" t="s">
        <v>8219</v>
      </c>
      <c r="B26">
        <v>574</v>
      </c>
      <c r="E26" t="s">
        <v>8221</v>
      </c>
      <c r="F26">
        <v>2</v>
      </c>
    </row>
    <row r="27" spans="1:6" x14ac:dyDescent="0.3">
      <c r="A27" t="s">
        <v>8219</v>
      </c>
      <c r="B27">
        <v>14</v>
      </c>
      <c r="E27" t="s">
        <v>8221</v>
      </c>
      <c r="F27">
        <v>10</v>
      </c>
    </row>
    <row r="28" spans="1:6" x14ac:dyDescent="0.3">
      <c r="A28" t="s">
        <v>8219</v>
      </c>
      <c r="B28">
        <v>19</v>
      </c>
      <c r="E28" t="s">
        <v>8221</v>
      </c>
      <c r="F28">
        <v>0</v>
      </c>
    </row>
    <row r="29" spans="1:6" x14ac:dyDescent="0.3">
      <c r="A29" t="s">
        <v>8219</v>
      </c>
      <c r="B29">
        <v>150</v>
      </c>
      <c r="E29" t="s">
        <v>8221</v>
      </c>
      <c r="F29">
        <v>5</v>
      </c>
    </row>
    <row r="30" spans="1:6" x14ac:dyDescent="0.3">
      <c r="A30" t="s">
        <v>8219</v>
      </c>
      <c r="B30">
        <v>71</v>
      </c>
      <c r="E30" t="s">
        <v>8221</v>
      </c>
      <c r="F30">
        <v>0</v>
      </c>
    </row>
    <row r="31" spans="1:6" x14ac:dyDescent="0.3">
      <c r="A31" t="s">
        <v>8219</v>
      </c>
      <c r="B31">
        <v>117</v>
      </c>
      <c r="E31" t="s">
        <v>8221</v>
      </c>
      <c r="F31">
        <v>5</v>
      </c>
    </row>
    <row r="32" spans="1:6" x14ac:dyDescent="0.3">
      <c r="A32" t="s">
        <v>8219</v>
      </c>
      <c r="B32">
        <v>53</v>
      </c>
      <c r="E32" t="s">
        <v>8221</v>
      </c>
      <c r="F32">
        <v>1</v>
      </c>
    </row>
    <row r="33" spans="1:6" x14ac:dyDescent="0.3">
      <c r="A33" t="s">
        <v>8219</v>
      </c>
      <c r="B33">
        <v>1</v>
      </c>
      <c r="E33" t="s">
        <v>8221</v>
      </c>
      <c r="F33">
        <v>3</v>
      </c>
    </row>
    <row r="34" spans="1:6" x14ac:dyDescent="0.3">
      <c r="A34" t="s">
        <v>8219</v>
      </c>
      <c r="B34">
        <v>89</v>
      </c>
      <c r="E34" t="s">
        <v>8221</v>
      </c>
      <c r="F34">
        <v>3</v>
      </c>
    </row>
    <row r="35" spans="1:6" x14ac:dyDescent="0.3">
      <c r="A35" t="s">
        <v>8219</v>
      </c>
      <c r="B35">
        <v>64</v>
      </c>
      <c r="E35" t="s">
        <v>8221</v>
      </c>
      <c r="F35">
        <v>0</v>
      </c>
    </row>
    <row r="36" spans="1:6" x14ac:dyDescent="0.3">
      <c r="A36" t="s">
        <v>8219</v>
      </c>
      <c r="B36">
        <v>68</v>
      </c>
      <c r="E36" t="s">
        <v>8221</v>
      </c>
      <c r="F36">
        <v>3</v>
      </c>
    </row>
    <row r="37" spans="1:6" x14ac:dyDescent="0.3">
      <c r="A37" t="s">
        <v>8219</v>
      </c>
      <c r="B37">
        <v>28</v>
      </c>
      <c r="E37" t="s">
        <v>8221</v>
      </c>
      <c r="F37">
        <v>0</v>
      </c>
    </row>
    <row r="38" spans="1:6" x14ac:dyDescent="0.3">
      <c r="A38" t="s">
        <v>8219</v>
      </c>
      <c r="B38">
        <v>44</v>
      </c>
      <c r="E38" t="s">
        <v>8221</v>
      </c>
      <c r="F38">
        <v>19</v>
      </c>
    </row>
    <row r="39" spans="1:6" x14ac:dyDescent="0.3">
      <c r="A39" t="s">
        <v>8219</v>
      </c>
      <c r="B39">
        <v>253</v>
      </c>
      <c r="E39" t="s">
        <v>8221</v>
      </c>
      <c r="F39">
        <v>8</v>
      </c>
    </row>
    <row r="40" spans="1:6" x14ac:dyDescent="0.3">
      <c r="A40" t="s">
        <v>8219</v>
      </c>
      <c r="B40">
        <v>66</v>
      </c>
      <c r="E40" t="s">
        <v>8221</v>
      </c>
      <c r="F40">
        <v>6</v>
      </c>
    </row>
    <row r="41" spans="1:6" x14ac:dyDescent="0.3">
      <c r="A41" t="s">
        <v>8219</v>
      </c>
      <c r="B41">
        <v>217</v>
      </c>
      <c r="E41" t="s">
        <v>8221</v>
      </c>
      <c r="F41">
        <v>0</v>
      </c>
    </row>
    <row r="42" spans="1:6" x14ac:dyDescent="0.3">
      <c r="A42" t="s">
        <v>8219</v>
      </c>
      <c r="B42">
        <v>16</v>
      </c>
      <c r="E42" t="s">
        <v>8221</v>
      </c>
      <c r="F42">
        <v>18</v>
      </c>
    </row>
    <row r="43" spans="1:6" x14ac:dyDescent="0.3">
      <c r="A43" t="s">
        <v>8219</v>
      </c>
      <c r="B43">
        <v>19</v>
      </c>
      <c r="E43" t="s">
        <v>8221</v>
      </c>
      <c r="F43">
        <v>7</v>
      </c>
    </row>
    <row r="44" spans="1:6" x14ac:dyDescent="0.3">
      <c r="A44" t="s">
        <v>8219</v>
      </c>
      <c r="B44">
        <v>169</v>
      </c>
      <c r="E44" t="s">
        <v>8221</v>
      </c>
      <c r="F44">
        <v>0</v>
      </c>
    </row>
    <row r="45" spans="1:6" x14ac:dyDescent="0.3">
      <c r="A45" t="s">
        <v>8219</v>
      </c>
      <c r="B45">
        <v>263</v>
      </c>
      <c r="E45" t="s">
        <v>8221</v>
      </c>
      <c r="F45">
        <v>8</v>
      </c>
    </row>
    <row r="46" spans="1:6" x14ac:dyDescent="0.3">
      <c r="A46" t="s">
        <v>8219</v>
      </c>
      <c r="B46">
        <v>15</v>
      </c>
      <c r="E46" t="s">
        <v>8221</v>
      </c>
      <c r="F46">
        <v>1293</v>
      </c>
    </row>
    <row r="47" spans="1:6" x14ac:dyDescent="0.3">
      <c r="A47" t="s">
        <v>8219</v>
      </c>
      <c r="B47">
        <v>61</v>
      </c>
      <c r="E47" t="s">
        <v>8221</v>
      </c>
      <c r="F47">
        <v>17</v>
      </c>
    </row>
    <row r="48" spans="1:6" x14ac:dyDescent="0.3">
      <c r="A48" t="s">
        <v>8219</v>
      </c>
      <c r="B48">
        <v>45</v>
      </c>
      <c r="E48" t="s">
        <v>8221</v>
      </c>
      <c r="F48">
        <v>0</v>
      </c>
    </row>
    <row r="49" spans="1:6" x14ac:dyDescent="0.3">
      <c r="A49" t="s">
        <v>8219</v>
      </c>
      <c r="B49">
        <v>70</v>
      </c>
      <c r="E49" t="s">
        <v>8221</v>
      </c>
      <c r="F49">
        <v>13</v>
      </c>
    </row>
    <row r="50" spans="1:6" x14ac:dyDescent="0.3">
      <c r="A50" t="s">
        <v>8219</v>
      </c>
      <c r="B50">
        <v>38</v>
      </c>
      <c r="E50" t="s">
        <v>8221</v>
      </c>
      <c r="F50">
        <v>0</v>
      </c>
    </row>
    <row r="51" spans="1:6" x14ac:dyDescent="0.3">
      <c r="A51" t="s">
        <v>8219</v>
      </c>
      <c r="B51">
        <v>87</v>
      </c>
      <c r="E51" t="s">
        <v>8221</v>
      </c>
      <c r="F51">
        <v>0</v>
      </c>
    </row>
    <row r="52" spans="1:6" x14ac:dyDescent="0.3">
      <c r="A52" t="s">
        <v>8219</v>
      </c>
      <c r="B52">
        <v>22</v>
      </c>
      <c r="E52" t="s">
        <v>8221</v>
      </c>
      <c r="F52">
        <v>33</v>
      </c>
    </row>
    <row r="53" spans="1:6" x14ac:dyDescent="0.3">
      <c r="A53" t="s">
        <v>8219</v>
      </c>
      <c r="B53">
        <v>119</v>
      </c>
      <c r="E53" t="s">
        <v>8221</v>
      </c>
      <c r="F53">
        <v>12</v>
      </c>
    </row>
    <row r="54" spans="1:6" x14ac:dyDescent="0.3">
      <c r="A54" t="s">
        <v>8219</v>
      </c>
      <c r="B54">
        <v>52</v>
      </c>
      <c r="E54" t="s">
        <v>8221</v>
      </c>
      <c r="F54">
        <v>1</v>
      </c>
    </row>
    <row r="55" spans="1:6" x14ac:dyDescent="0.3">
      <c r="A55" t="s">
        <v>8219</v>
      </c>
      <c r="B55">
        <v>117</v>
      </c>
      <c r="E55" t="s">
        <v>8221</v>
      </c>
      <c r="F55">
        <v>1</v>
      </c>
    </row>
    <row r="56" spans="1:6" x14ac:dyDescent="0.3">
      <c r="A56" t="s">
        <v>8219</v>
      </c>
      <c r="B56">
        <v>52</v>
      </c>
      <c r="E56" t="s">
        <v>8221</v>
      </c>
      <c r="F56">
        <v>1</v>
      </c>
    </row>
    <row r="57" spans="1:6" x14ac:dyDescent="0.3">
      <c r="A57" t="s">
        <v>8219</v>
      </c>
      <c r="B57">
        <v>86</v>
      </c>
      <c r="E57" t="s">
        <v>8221</v>
      </c>
      <c r="F57">
        <v>1</v>
      </c>
    </row>
    <row r="58" spans="1:6" x14ac:dyDescent="0.3">
      <c r="A58" t="s">
        <v>8219</v>
      </c>
      <c r="B58">
        <v>174</v>
      </c>
      <c r="E58" t="s">
        <v>8221</v>
      </c>
      <c r="F58">
        <v>84</v>
      </c>
    </row>
    <row r="59" spans="1:6" x14ac:dyDescent="0.3">
      <c r="A59" t="s">
        <v>8219</v>
      </c>
      <c r="B59">
        <v>69</v>
      </c>
      <c r="E59" t="s">
        <v>8221</v>
      </c>
      <c r="F59">
        <v>38</v>
      </c>
    </row>
    <row r="60" spans="1:6" x14ac:dyDescent="0.3">
      <c r="A60" t="s">
        <v>8219</v>
      </c>
      <c r="B60">
        <v>75</v>
      </c>
      <c r="E60" t="s">
        <v>8221</v>
      </c>
      <c r="F60">
        <v>1</v>
      </c>
    </row>
    <row r="61" spans="1:6" x14ac:dyDescent="0.3">
      <c r="A61" t="s">
        <v>8219</v>
      </c>
      <c r="B61">
        <v>33</v>
      </c>
      <c r="E61" t="s">
        <v>8221</v>
      </c>
      <c r="F61">
        <v>76</v>
      </c>
    </row>
    <row r="62" spans="1:6" x14ac:dyDescent="0.3">
      <c r="A62" t="s">
        <v>8219</v>
      </c>
      <c r="B62">
        <v>108</v>
      </c>
      <c r="E62" t="s">
        <v>8221</v>
      </c>
      <c r="F62">
        <v>3</v>
      </c>
    </row>
    <row r="63" spans="1:6" x14ac:dyDescent="0.3">
      <c r="A63" t="s">
        <v>8219</v>
      </c>
      <c r="B63">
        <v>23</v>
      </c>
      <c r="E63" t="s">
        <v>8221</v>
      </c>
      <c r="F63">
        <v>0</v>
      </c>
    </row>
    <row r="64" spans="1:6" x14ac:dyDescent="0.3">
      <c r="A64" t="s">
        <v>8219</v>
      </c>
      <c r="B64">
        <v>48</v>
      </c>
      <c r="E64" t="s">
        <v>8221</v>
      </c>
      <c r="F64">
        <v>2</v>
      </c>
    </row>
    <row r="65" spans="1:6" x14ac:dyDescent="0.3">
      <c r="A65" t="s">
        <v>8219</v>
      </c>
      <c r="B65">
        <v>64</v>
      </c>
      <c r="E65" t="s">
        <v>8221</v>
      </c>
      <c r="F65">
        <v>0</v>
      </c>
    </row>
    <row r="66" spans="1:6" x14ac:dyDescent="0.3">
      <c r="A66" t="s">
        <v>8219</v>
      </c>
      <c r="B66">
        <v>24</v>
      </c>
      <c r="E66" t="s">
        <v>8221</v>
      </c>
      <c r="F66">
        <v>0</v>
      </c>
    </row>
    <row r="67" spans="1:6" x14ac:dyDescent="0.3">
      <c r="A67" t="s">
        <v>8219</v>
      </c>
      <c r="B67">
        <v>57</v>
      </c>
      <c r="E67" t="s">
        <v>8221</v>
      </c>
      <c r="F67">
        <v>0</v>
      </c>
    </row>
    <row r="68" spans="1:6" x14ac:dyDescent="0.3">
      <c r="A68" t="s">
        <v>8219</v>
      </c>
      <c r="B68">
        <v>26</v>
      </c>
      <c r="E68" t="s">
        <v>8221</v>
      </c>
      <c r="F68">
        <v>2</v>
      </c>
    </row>
    <row r="69" spans="1:6" x14ac:dyDescent="0.3">
      <c r="A69" t="s">
        <v>8219</v>
      </c>
      <c r="B69">
        <v>20</v>
      </c>
      <c r="E69" t="s">
        <v>8221</v>
      </c>
      <c r="F69">
        <v>0</v>
      </c>
    </row>
    <row r="70" spans="1:6" x14ac:dyDescent="0.3">
      <c r="A70" t="s">
        <v>8219</v>
      </c>
      <c r="B70">
        <v>36</v>
      </c>
      <c r="E70" t="s">
        <v>8221</v>
      </c>
      <c r="F70">
        <v>0</v>
      </c>
    </row>
    <row r="71" spans="1:6" x14ac:dyDescent="0.3">
      <c r="A71" t="s">
        <v>8219</v>
      </c>
      <c r="B71">
        <v>178</v>
      </c>
      <c r="E71" t="s">
        <v>8221</v>
      </c>
      <c r="F71">
        <v>0</v>
      </c>
    </row>
    <row r="72" spans="1:6" x14ac:dyDescent="0.3">
      <c r="A72" t="s">
        <v>8219</v>
      </c>
      <c r="B72">
        <v>17</v>
      </c>
      <c r="E72" t="s">
        <v>8221</v>
      </c>
      <c r="F72">
        <v>2</v>
      </c>
    </row>
    <row r="73" spans="1:6" x14ac:dyDescent="0.3">
      <c r="A73" t="s">
        <v>8219</v>
      </c>
      <c r="B73">
        <v>32</v>
      </c>
      <c r="E73" t="s">
        <v>8221</v>
      </c>
      <c r="F73">
        <v>0</v>
      </c>
    </row>
    <row r="74" spans="1:6" x14ac:dyDescent="0.3">
      <c r="A74" t="s">
        <v>8219</v>
      </c>
      <c r="B74">
        <v>41</v>
      </c>
      <c r="E74" t="s">
        <v>8221</v>
      </c>
      <c r="F74">
        <v>7</v>
      </c>
    </row>
    <row r="75" spans="1:6" x14ac:dyDescent="0.3">
      <c r="A75" t="s">
        <v>8219</v>
      </c>
      <c r="B75">
        <v>18</v>
      </c>
      <c r="E75" t="s">
        <v>8221</v>
      </c>
      <c r="F75">
        <v>0</v>
      </c>
    </row>
    <row r="76" spans="1:6" x14ac:dyDescent="0.3">
      <c r="A76" t="s">
        <v>8219</v>
      </c>
      <c r="B76">
        <v>29</v>
      </c>
      <c r="E76" t="s">
        <v>8221</v>
      </c>
      <c r="F76">
        <v>5</v>
      </c>
    </row>
    <row r="77" spans="1:6" x14ac:dyDescent="0.3">
      <c r="A77" t="s">
        <v>8219</v>
      </c>
      <c r="B77">
        <v>47</v>
      </c>
      <c r="E77" t="s">
        <v>8221</v>
      </c>
      <c r="F77">
        <v>0</v>
      </c>
    </row>
    <row r="78" spans="1:6" x14ac:dyDescent="0.3">
      <c r="A78" t="s">
        <v>8219</v>
      </c>
      <c r="B78">
        <v>15</v>
      </c>
      <c r="E78" t="s">
        <v>8221</v>
      </c>
      <c r="F78">
        <v>0</v>
      </c>
    </row>
    <row r="79" spans="1:6" x14ac:dyDescent="0.3">
      <c r="A79" t="s">
        <v>8219</v>
      </c>
      <c r="B79">
        <v>26</v>
      </c>
      <c r="E79" t="s">
        <v>8221</v>
      </c>
      <c r="F79">
        <v>1</v>
      </c>
    </row>
    <row r="80" spans="1:6" x14ac:dyDescent="0.3">
      <c r="A80" t="s">
        <v>8219</v>
      </c>
      <c r="B80">
        <v>35</v>
      </c>
      <c r="E80" t="s">
        <v>8221</v>
      </c>
      <c r="F80">
        <v>0</v>
      </c>
    </row>
    <row r="81" spans="1:6" x14ac:dyDescent="0.3">
      <c r="A81" t="s">
        <v>8219</v>
      </c>
      <c r="B81">
        <v>41</v>
      </c>
      <c r="E81" t="s">
        <v>8221</v>
      </c>
      <c r="F81">
        <v>5</v>
      </c>
    </row>
    <row r="82" spans="1:6" x14ac:dyDescent="0.3">
      <c r="A82" t="s">
        <v>8219</v>
      </c>
      <c r="B82">
        <v>47</v>
      </c>
      <c r="E82" t="s">
        <v>8221</v>
      </c>
      <c r="F82">
        <v>3</v>
      </c>
    </row>
    <row r="83" spans="1:6" x14ac:dyDescent="0.3">
      <c r="A83" t="s">
        <v>8219</v>
      </c>
      <c r="B83">
        <v>28</v>
      </c>
      <c r="E83" t="s">
        <v>8221</v>
      </c>
      <c r="F83">
        <v>6</v>
      </c>
    </row>
    <row r="84" spans="1:6" x14ac:dyDescent="0.3">
      <c r="A84" t="s">
        <v>8219</v>
      </c>
      <c r="B84">
        <v>100</v>
      </c>
      <c r="E84" t="s">
        <v>8221</v>
      </c>
      <c r="F84">
        <v>12</v>
      </c>
    </row>
    <row r="85" spans="1:6" x14ac:dyDescent="0.3">
      <c r="A85" t="s">
        <v>8219</v>
      </c>
      <c r="B85">
        <v>13</v>
      </c>
      <c r="E85" t="s">
        <v>8221</v>
      </c>
      <c r="F85">
        <v>13</v>
      </c>
    </row>
    <row r="86" spans="1:6" x14ac:dyDescent="0.3">
      <c r="A86" t="s">
        <v>8219</v>
      </c>
      <c r="B86">
        <v>7</v>
      </c>
      <c r="E86" t="s">
        <v>8221</v>
      </c>
      <c r="F86">
        <v>5</v>
      </c>
    </row>
    <row r="87" spans="1:6" x14ac:dyDescent="0.3">
      <c r="A87" t="s">
        <v>8219</v>
      </c>
      <c r="B87">
        <v>21</v>
      </c>
      <c r="E87" t="s">
        <v>8221</v>
      </c>
      <c r="F87">
        <v>2</v>
      </c>
    </row>
    <row r="88" spans="1:6" x14ac:dyDescent="0.3">
      <c r="A88" t="s">
        <v>8219</v>
      </c>
      <c r="B88">
        <v>17</v>
      </c>
      <c r="E88" t="s">
        <v>8221</v>
      </c>
      <c r="F88">
        <v>8</v>
      </c>
    </row>
    <row r="89" spans="1:6" x14ac:dyDescent="0.3">
      <c r="A89" t="s">
        <v>8219</v>
      </c>
      <c r="B89">
        <v>25</v>
      </c>
      <c r="E89" t="s">
        <v>8221</v>
      </c>
      <c r="F89">
        <v>0</v>
      </c>
    </row>
    <row r="90" spans="1:6" x14ac:dyDescent="0.3">
      <c r="A90" t="s">
        <v>8219</v>
      </c>
      <c r="B90">
        <v>60</v>
      </c>
      <c r="E90" t="s">
        <v>8221</v>
      </c>
      <c r="F90">
        <v>13</v>
      </c>
    </row>
    <row r="91" spans="1:6" x14ac:dyDescent="0.3">
      <c r="A91" t="s">
        <v>8219</v>
      </c>
      <c r="B91">
        <v>56</v>
      </c>
      <c r="E91" t="s">
        <v>8221</v>
      </c>
      <c r="F91">
        <v>0</v>
      </c>
    </row>
    <row r="92" spans="1:6" x14ac:dyDescent="0.3">
      <c r="A92" t="s">
        <v>8219</v>
      </c>
      <c r="B92">
        <v>16</v>
      </c>
      <c r="E92" t="s">
        <v>8221</v>
      </c>
      <c r="F92">
        <v>5</v>
      </c>
    </row>
    <row r="93" spans="1:6" x14ac:dyDescent="0.3">
      <c r="A93" t="s">
        <v>8219</v>
      </c>
      <c r="B93">
        <v>46</v>
      </c>
      <c r="E93" t="s">
        <v>8221</v>
      </c>
      <c r="F93">
        <v>8</v>
      </c>
    </row>
    <row r="94" spans="1:6" x14ac:dyDescent="0.3">
      <c r="A94" t="s">
        <v>8219</v>
      </c>
      <c r="B94">
        <v>43</v>
      </c>
      <c r="E94" t="s">
        <v>8221</v>
      </c>
      <c r="F94">
        <v>8</v>
      </c>
    </row>
    <row r="95" spans="1:6" x14ac:dyDescent="0.3">
      <c r="A95" t="s">
        <v>8219</v>
      </c>
      <c r="B95">
        <v>15</v>
      </c>
      <c r="E95" t="s">
        <v>8221</v>
      </c>
      <c r="F95">
        <v>0</v>
      </c>
    </row>
    <row r="96" spans="1:6" x14ac:dyDescent="0.3">
      <c r="A96" t="s">
        <v>8219</v>
      </c>
      <c r="B96">
        <v>12</v>
      </c>
      <c r="E96" t="s">
        <v>8221</v>
      </c>
      <c r="F96">
        <v>2</v>
      </c>
    </row>
    <row r="97" spans="1:6" x14ac:dyDescent="0.3">
      <c r="A97" t="s">
        <v>8219</v>
      </c>
      <c r="B97">
        <v>21</v>
      </c>
      <c r="E97" t="s">
        <v>8221</v>
      </c>
      <c r="F97">
        <v>3</v>
      </c>
    </row>
    <row r="98" spans="1:6" x14ac:dyDescent="0.3">
      <c r="A98" t="s">
        <v>8219</v>
      </c>
      <c r="B98">
        <v>34</v>
      </c>
      <c r="E98" t="s">
        <v>8221</v>
      </c>
      <c r="F98">
        <v>0</v>
      </c>
    </row>
    <row r="99" spans="1:6" x14ac:dyDescent="0.3">
      <c r="A99" t="s">
        <v>8219</v>
      </c>
      <c r="B99">
        <v>8</v>
      </c>
      <c r="E99" t="s">
        <v>8221</v>
      </c>
      <c r="F99">
        <v>0</v>
      </c>
    </row>
    <row r="100" spans="1:6" x14ac:dyDescent="0.3">
      <c r="A100" t="s">
        <v>8219</v>
      </c>
      <c r="B100">
        <v>60</v>
      </c>
      <c r="E100" t="s">
        <v>8221</v>
      </c>
      <c r="F100">
        <v>11</v>
      </c>
    </row>
    <row r="101" spans="1:6" x14ac:dyDescent="0.3">
      <c r="A101" t="s">
        <v>8219</v>
      </c>
      <c r="B101">
        <v>39</v>
      </c>
      <c r="E101" t="s">
        <v>8221</v>
      </c>
      <c r="F101">
        <v>0</v>
      </c>
    </row>
    <row r="102" spans="1:6" x14ac:dyDescent="0.3">
      <c r="A102" t="s">
        <v>8219</v>
      </c>
      <c r="B102">
        <v>26</v>
      </c>
      <c r="E102" t="s">
        <v>8221</v>
      </c>
      <c r="F102">
        <v>1</v>
      </c>
    </row>
    <row r="103" spans="1:6" x14ac:dyDescent="0.3">
      <c r="A103" t="s">
        <v>8219</v>
      </c>
      <c r="B103">
        <v>35</v>
      </c>
      <c r="E103" t="s">
        <v>8221</v>
      </c>
      <c r="F103">
        <v>0</v>
      </c>
    </row>
    <row r="104" spans="1:6" x14ac:dyDescent="0.3">
      <c r="A104" t="s">
        <v>8219</v>
      </c>
      <c r="B104">
        <v>65</v>
      </c>
      <c r="E104" t="s">
        <v>8221</v>
      </c>
      <c r="F104">
        <v>17</v>
      </c>
    </row>
    <row r="105" spans="1:6" x14ac:dyDescent="0.3">
      <c r="A105" t="s">
        <v>8219</v>
      </c>
      <c r="B105">
        <v>49</v>
      </c>
      <c r="E105" t="s">
        <v>8221</v>
      </c>
      <c r="F105">
        <v>2</v>
      </c>
    </row>
    <row r="106" spans="1:6" x14ac:dyDescent="0.3">
      <c r="A106" t="s">
        <v>8219</v>
      </c>
      <c r="B106">
        <v>10</v>
      </c>
      <c r="E106" t="s">
        <v>8221</v>
      </c>
      <c r="F106">
        <v>1</v>
      </c>
    </row>
    <row r="107" spans="1:6" x14ac:dyDescent="0.3">
      <c r="A107" t="s">
        <v>8219</v>
      </c>
      <c r="B107">
        <v>60</v>
      </c>
      <c r="E107" t="s">
        <v>8221</v>
      </c>
      <c r="F107">
        <v>2</v>
      </c>
    </row>
    <row r="108" spans="1:6" x14ac:dyDescent="0.3">
      <c r="A108" t="s">
        <v>8219</v>
      </c>
      <c r="B108">
        <v>27</v>
      </c>
      <c r="E108" t="s">
        <v>8221</v>
      </c>
      <c r="F108">
        <v>16</v>
      </c>
    </row>
    <row r="109" spans="1:6" x14ac:dyDescent="0.3">
      <c r="A109" t="s">
        <v>8219</v>
      </c>
      <c r="B109">
        <v>69</v>
      </c>
      <c r="E109" t="s">
        <v>8221</v>
      </c>
      <c r="F109">
        <v>1</v>
      </c>
    </row>
    <row r="110" spans="1:6" x14ac:dyDescent="0.3">
      <c r="A110" t="s">
        <v>8219</v>
      </c>
      <c r="B110">
        <v>47</v>
      </c>
      <c r="E110" t="s">
        <v>8221</v>
      </c>
      <c r="F110">
        <v>4</v>
      </c>
    </row>
    <row r="111" spans="1:6" x14ac:dyDescent="0.3">
      <c r="A111" t="s">
        <v>8219</v>
      </c>
      <c r="B111">
        <v>47</v>
      </c>
      <c r="E111" t="s">
        <v>8221</v>
      </c>
      <c r="F111">
        <v>5</v>
      </c>
    </row>
    <row r="112" spans="1:6" x14ac:dyDescent="0.3">
      <c r="A112" t="s">
        <v>8219</v>
      </c>
      <c r="B112">
        <v>26</v>
      </c>
      <c r="E112" t="s">
        <v>8221</v>
      </c>
      <c r="F112">
        <v>7</v>
      </c>
    </row>
    <row r="113" spans="1:6" x14ac:dyDescent="0.3">
      <c r="A113" t="s">
        <v>8219</v>
      </c>
      <c r="B113">
        <v>53</v>
      </c>
      <c r="E113" t="s">
        <v>8221</v>
      </c>
      <c r="F113">
        <v>0</v>
      </c>
    </row>
    <row r="114" spans="1:6" x14ac:dyDescent="0.3">
      <c r="A114" t="s">
        <v>8219</v>
      </c>
      <c r="B114">
        <v>81</v>
      </c>
      <c r="E114" t="s">
        <v>8221</v>
      </c>
      <c r="F114">
        <v>12</v>
      </c>
    </row>
    <row r="115" spans="1:6" x14ac:dyDescent="0.3">
      <c r="A115" t="s">
        <v>8219</v>
      </c>
      <c r="B115">
        <v>78</v>
      </c>
      <c r="E115" t="s">
        <v>8221</v>
      </c>
      <c r="F115">
        <v>2</v>
      </c>
    </row>
    <row r="116" spans="1:6" x14ac:dyDescent="0.3">
      <c r="A116" t="s">
        <v>8219</v>
      </c>
      <c r="B116">
        <v>35</v>
      </c>
      <c r="E116" t="s">
        <v>8221</v>
      </c>
      <c r="F116">
        <v>5</v>
      </c>
    </row>
    <row r="117" spans="1:6" x14ac:dyDescent="0.3">
      <c r="A117" t="s">
        <v>8219</v>
      </c>
      <c r="B117">
        <v>22</v>
      </c>
      <c r="E117" t="s">
        <v>8221</v>
      </c>
      <c r="F117">
        <v>2</v>
      </c>
    </row>
    <row r="118" spans="1:6" x14ac:dyDescent="0.3">
      <c r="A118" t="s">
        <v>8219</v>
      </c>
      <c r="B118">
        <v>57</v>
      </c>
      <c r="E118" t="s">
        <v>8221</v>
      </c>
      <c r="F118">
        <v>3</v>
      </c>
    </row>
    <row r="119" spans="1:6" x14ac:dyDescent="0.3">
      <c r="A119" t="s">
        <v>8219</v>
      </c>
      <c r="B119">
        <v>27</v>
      </c>
      <c r="E119" t="s">
        <v>8221</v>
      </c>
      <c r="F119">
        <v>0</v>
      </c>
    </row>
    <row r="120" spans="1:6" x14ac:dyDescent="0.3">
      <c r="A120" t="s">
        <v>8219</v>
      </c>
      <c r="B120">
        <v>39</v>
      </c>
      <c r="E120" t="s">
        <v>8221</v>
      </c>
      <c r="F120">
        <v>49</v>
      </c>
    </row>
    <row r="121" spans="1:6" x14ac:dyDescent="0.3">
      <c r="A121" t="s">
        <v>8219</v>
      </c>
      <c r="B121">
        <v>37</v>
      </c>
      <c r="E121" t="s">
        <v>8221</v>
      </c>
      <c r="F121">
        <v>1</v>
      </c>
    </row>
    <row r="122" spans="1:6" x14ac:dyDescent="0.3">
      <c r="A122" t="s">
        <v>8219</v>
      </c>
      <c r="B122">
        <v>137</v>
      </c>
      <c r="E122" t="s">
        <v>8221</v>
      </c>
      <c r="F122">
        <v>2</v>
      </c>
    </row>
    <row r="123" spans="1:6" x14ac:dyDescent="0.3">
      <c r="A123" t="s">
        <v>8219</v>
      </c>
      <c r="B123">
        <v>376</v>
      </c>
      <c r="E123" t="s">
        <v>8221</v>
      </c>
      <c r="F123">
        <v>0</v>
      </c>
    </row>
    <row r="124" spans="1:6" x14ac:dyDescent="0.3">
      <c r="A124" t="s">
        <v>8219</v>
      </c>
      <c r="B124">
        <v>202</v>
      </c>
      <c r="E124" t="s">
        <v>8221</v>
      </c>
      <c r="F124">
        <v>0</v>
      </c>
    </row>
    <row r="125" spans="1:6" x14ac:dyDescent="0.3">
      <c r="A125" t="s">
        <v>8219</v>
      </c>
      <c r="B125">
        <v>328</v>
      </c>
      <c r="E125" t="s">
        <v>8221</v>
      </c>
      <c r="F125">
        <v>11</v>
      </c>
    </row>
    <row r="126" spans="1:6" x14ac:dyDescent="0.3">
      <c r="A126" t="s">
        <v>8219</v>
      </c>
      <c r="B126">
        <v>84</v>
      </c>
      <c r="E126" t="s">
        <v>8221</v>
      </c>
      <c r="F126">
        <v>1</v>
      </c>
    </row>
    <row r="127" spans="1:6" x14ac:dyDescent="0.3">
      <c r="A127" t="s">
        <v>8219</v>
      </c>
      <c r="B127">
        <v>96</v>
      </c>
      <c r="E127" t="s">
        <v>8221</v>
      </c>
      <c r="F127">
        <v>8</v>
      </c>
    </row>
    <row r="128" spans="1:6" x14ac:dyDescent="0.3">
      <c r="A128" t="s">
        <v>8219</v>
      </c>
      <c r="B128">
        <v>223</v>
      </c>
      <c r="E128" t="s">
        <v>8221</v>
      </c>
      <c r="F128">
        <v>5</v>
      </c>
    </row>
    <row r="129" spans="1:6" x14ac:dyDescent="0.3">
      <c r="A129" t="s">
        <v>8219</v>
      </c>
      <c r="B129">
        <v>62</v>
      </c>
      <c r="E129" t="s">
        <v>8221</v>
      </c>
      <c r="F129">
        <v>39</v>
      </c>
    </row>
    <row r="130" spans="1:6" x14ac:dyDescent="0.3">
      <c r="A130" t="s">
        <v>8219</v>
      </c>
      <c r="B130">
        <v>146</v>
      </c>
      <c r="E130" t="s">
        <v>8221</v>
      </c>
      <c r="F130">
        <v>0</v>
      </c>
    </row>
    <row r="131" spans="1:6" x14ac:dyDescent="0.3">
      <c r="A131" t="s">
        <v>8219</v>
      </c>
      <c r="B131">
        <v>235</v>
      </c>
      <c r="E131" t="s">
        <v>8221</v>
      </c>
      <c r="F131">
        <v>0</v>
      </c>
    </row>
    <row r="132" spans="1:6" x14ac:dyDescent="0.3">
      <c r="A132" t="s">
        <v>8219</v>
      </c>
      <c r="B132">
        <v>437</v>
      </c>
      <c r="E132" t="s">
        <v>8221</v>
      </c>
      <c r="F132">
        <v>2</v>
      </c>
    </row>
    <row r="133" spans="1:6" x14ac:dyDescent="0.3">
      <c r="A133" t="s">
        <v>8219</v>
      </c>
      <c r="B133">
        <v>77</v>
      </c>
      <c r="E133" t="s">
        <v>8221</v>
      </c>
      <c r="F133">
        <v>170</v>
      </c>
    </row>
    <row r="134" spans="1:6" x14ac:dyDescent="0.3">
      <c r="A134" t="s">
        <v>8219</v>
      </c>
      <c r="B134">
        <v>108</v>
      </c>
      <c r="E134" t="s">
        <v>8221</v>
      </c>
      <c r="F134">
        <v>5</v>
      </c>
    </row>
    <row r="135" spans="1:6" x14ac:dyDescent="0.3">
      <c r="A135" t="s">
        <v>8219</v>
      </c>
      <c r="B135">
        <v>7</v>
      </c>
      <c r="E135" t="s">
        <v>8221</v>
      </c>
      <c r="F135">
        <v>14</v>
      </c>
    </row>
    <row r="136" spans="1:6" x14ac:dyDescent="0.3">
      <c r="A136" t="s">
        <v>8219</v>
      </c>
      <c r="B136">
        <v>314</v>
      </c>
      <c r="E136" t="s">
        <v>8221</v>
      </c>
      <c r="F136">
        <v>1</v>
      </c>
    </row>
    <row r="137" spans="1:6" x14ac:dyDescent="0.3">
      <c r="A137" t="s">
        <v>8219</v>
      </c>
      <c r="B137">
        <v>188</v>
      </c>
      <c r="E137" t="s">
        <v>8221</v>
      </c>
      <c r="F137">
        <v>0</v>
      </c>
    </row>
    <row r="138" spans="1:6" x14ac:dyDescent="0.3">
      <c r="A138" t="s">
        <v>8219</v>
      </c>
      <c r="B138">
        <v>275</v>
      </c>
      <c r="E138" t="s">
        <v>8221</v>
      </c>
      <c r="F138">
        <v>124</v>
      </c>
    </row>
    <row r="139" spans="1:6" x14ac:dyDescent="0.3">
      <c r="A139" t="s">
        <v>8219</v>
      </c>
      <c r="B139">
        <v>560</v>
      </c>
      <c r="E139" t="s">
        <v>8221</v>
      </c>
      <c r="F139">
        <v>0</v>
      </c>
    </row>
    <row r="140" spans="1:6" x14ac:dyDescent="0.3">
      <c r="A140" t="s">
        <v>8219</v>
      </c>
      <c r="B140">
        <v>688</v>
      </c>
      <c r="E140" t="s">
        <v>8221</v>
      </c>
      <c r="F140">
        <v>0</v>
      </c>
    </row>
    <row r="141" spans="1:6" x14ac:dyDescent="0.3">
      <c r="A141" t="s">
        <v>8219</v>
      </c>
      <c r="B141">
        <v>942</v>
      </c>
      <c r="E141" t="s">
        <v>8221</v>
      </c>
      <c r="F141">
        <v>55</v>
      </c>
    </row>
    <row r="142" spans="1:6" x14ac:dyDescent="0.3">
      <c r="A142" t="s">
        <v>8219</v>
      </c>
      <c r="B142">
        <v>88</v>
      </c>
      <c r="E142" t="s">
        <v>8221</v>
      </c>
      <c r="F142">
        <v>140</v>
      </c>
    </row>
    <row r="143" spans="1:6" x14ac:dyDescent="0.3">
      <c r="A143" t="s">
        <v>8219</v>
      </c>
      <c r="B143">
        <v>220</v>
      </c>
      <c r="E143" t="s">
        <v>8221</v>
      </c>
      <c r="F143">
        <v>21</v>
      </c>
    </row>
    <row r="144" spans="1:6" x14ac:dyDescent="0.3">
      <c r="A144" t="s">
        <v>8219</v>
      </c>
      <c r="B144">
        <v>145</v>
      </c>
      <c r="E144" t="s">
        <v>8221</v>
      </c>
      <c r="F144">
        <v>1</v>
      </c>
    </row>
    <row r="145" spans="1:6" x14ac:dyDescent="0.3">
      <c r="A145" t="s">
        <v>8219</v>
      </c>
      <c r="B145">
        <v>963</v>
      </c>
      <c r="E145" t="s">
        <v>8221</v>
      </c>
      <c r="F145">
        <v>147</v>
      </c>
    </row>
    <row r="146" spans="1:6" x14ac:dyDescent="0.3">
      <c r="A146" t="s">
        <v>8219</v>
      </c>
      <c r="B146">
        <v>91</v>
      </c>
      <c r="E146" t="s">
        <v>8221</v>
      </c>
      <c r="F146">
        <v>11</v>
      </c>
    </row>
    <row r="147" spans="1:6" x14ac:dyDescent="0.3">
      <c r="A147" t="s">
        <v>8219</v>
      </c>
      <c r="B147">
        <v>58</v>
      </c>
      <c r="E147" t="s">
        <v>8221</v>
      </c>
      <c r="F147">
        <v>125</v>
      </c>
    </row>
    <row r="148" spans="1:6" x14ac:dyDescent="0.3">
      <c r="A148" t="s">
        <v>8219</v>
      </c>
      <c r="B148">
        <v>36</v>
      </c>
      <c r="E148" t="s">
        <v>8221</v>
      </c>
      <c r="F148">
        <v>1</v>
      </c>
    </row>
    <row r="149" spans="1:6" x14ac:dyDescent="0.3">
      <c r="A149" t="s">
        <v>8219</v>
      </c>
      <c r="B149">
        <v>165</v>
      </c>
      <c r="E149" t="s">
        <v>8221</v>
      </c>
      <c r="F149">
        <v>0</v>
      </c>
    </row>
    <row r="150" spans="1:6" x14ac:dyDescent="0.3">
      <c r="A150" t="s">
        <v>8219</v>
      </c>
      <c r="B150">
        <v>111</v>
      </c>
      <c r="E150" t="s">
        <v>8221</v>
      </c>
      <c r="F150">
        <v>0</v>
      </c>
    </row>
    <row r="151" spans="1:6" x14ac:dyDescent="0.3">
      <c r="A151" t="s">
        <v>8219</v>
      </c>
      <c r="B151">
        <v>1596</v>
      </c>
      <c r="E151" t="s">
        <v>8221</v>
      </c>
      <c r="F151">
        <v>3</v>
      </c>
    </row>
    <row r="152" spans="1:6" x14ac:dyDescent="0.3">
      <c r="A152" t="s">
        <v>8219</v>
      </c>
      <c r="B152">
        <v>61</v>
      </c>
      <c r="E152" t="s">
        <v>8221</v>
      </c>
      <c r="F152">
        <v>0</v>
      </c>
    </row>
    <row r="153" spans="1:6" x14ac:dyDescent="0.3">
      <c r="A153" t="s">
        <v>8219</v>
      </c>
      <c r="B153">
        <v>287</v>
      </c>
      <c r="E153" t="s">
        <v>8221</v>
      </c>
      <c r="F153">
        <v>0</v>
      </c>
    </row>
    <row r="154" spans="1:6" x14ac:dyDescent="0.3">
      <c r="A154" t="s">
        <v>8219</v>
      </c>
      <c r="B154">
        <v>65</v>
      </c>
      <c r="E154" t="s">
        <v>8221</v>
      </c>
      <c r="F154">
        <v>0</v>
      </c>
    </row>
    <row r="155" spans="1:6" x14ac:dyDescent="0.3">
      <c r="A155" t="s">
        <v>8219</v>
      </c>
      <c r="B155">
        <v>118</v>
      </c>
      <c r="E155" t="s">
        <v>8221</v>
      </c>
      <c r="F155">
        <v>0</v>
      </c>
    </row>
    <row r="156" spans="1:6" x14ac:dyDescent="0.3">
      <c r="A156" t="s">
        <v>8219</v>
      </c>
      <c r="B156">
        <v>113</v>
      </c>
      <c r="E156" t="s">
        <v>8221</v>
      </c>
      <c r="F156">
        <v>3</v>
      </c>
    </row>
    <row r="157" spans="1:6" x14ac:dyDescent="0.3">
      <c r="A157" t="s">
        <v>8219</v>
      </c>
      <c r="B157">
        <v>332</v>
      </c>
      <c r="E157" t="s">
        <v>8221</v>
      </c>
      <c r="F157">
        <v>0</v>
      </c>
    </row>
    <row r="158" spans="1:6" x14ac:dyDescent="0.3">
      <c r="A158" t="s">
        <v>8219</v>
      </c>
      <c r="B158">
        <v>62</v>
      </c>
      <c r="E158" t="s">
        <v>8221</v>
      </c>
      <c r="F158">
        <v>1</v>
      </c>
    </row>
    <row r="159" spans="1:6" x14ac:dyDescent="0.3">
      <c r="A159" t="s">
        <v>8219</v>
      </c>
      <c r="B159">
        <v>951</v>
      </c>
      <c r="E159" t="s">
        <v>8221</v>
      </c>
      <c r="F159">
        <v>3</v>
      </c>
    </row>
    <row r="160" spans="1:6" x14ac:dyDescent="0.3">
      <c r="A160" t="s">
        <v>8219</v>
      </c>
      <c r="B160">
        <v>415</v>
      </c>
      <c r="E160" t="s">
        <v>8221</v>
      </c>
      <c r="F160">
        <v>22</v>
      </c>
    </row>
    <row r="161" spans="1:6" x14ac:dyDescent="0.3">
      <c r="A161" t="s">
        <v>8219</v>
      </c>
      <c r="B161">
        <v>305</v>
      </c>
      <c r="E161" t="s">
        <v>8221</v>
      </c>
      <c r="F161">
        <v>26</v>
      </c>
    </row>
    <row r="162" spans="1:6" x14ac:dyDescent="0.3">
      <c r="A162" t="s">
        <v>8219</v>
      </c>
      <c r="B162">
        <v>2139</v>
      </c>
      <c r="E162" t="s">
        <v>8221</v>
      </c>
      <c r="F162">
        <v>4</v>
      </c>
    </row>
    <row r="163" spans="1:6" x14ac:dyDescent="0.3">
      <c r="A163" t="s">
        <v>8219</v>
      </c>
      <c r="B163">
        <v>79</v>
      </c>
      <c r="E163" t="s">
        <v>8221</v>
      </c>
      <c r="F163">
        <v>0</v>
      </c>
    </row>
    <row r="164" spans="1:6" x14ac:dyDescent="0.3">
      <c r="A164" t="s">
        <v>8219</v>
      </c>
      <c r="B164">
        <v>179</v>
      </c>
      <c r="E164" t="s">
        <v>8221</v>
      </c>
      <c r="F164">
        <v>4</v>
      </c>
    </row>
    <row r="165" spans="1:6" x14ac:dyDescent="0.3">
      <c r="A165" t="s">
        <v>8219</v>
      </c>
      <c r="B165">
        <v>202</v>
      </c>
      <c r="E165" t="s">
        <v>8221</v>
      </c>
      <c r="F165">
        <v>9</v>
      </c>
    </row>
    <row r="166" spans="1:6" x14ac:dyDescent="0.3">
      <c r="A166" t="s">
        <v>8219</v>
      </c>
      <c r="B166">
        <v>760</v>
      </c>
      <c r="E166" t="s">
        <v>8221</v>
      </c>
      <c r="F166">
        <v>5</v>
      </c>
    </row>
    <row r="167" spans="1:6" x14ac:dyDescent="0.3">
      <c r="A167" t="s">
        <v>8219</v>
      </c>
      <c r="B167">
        <v>563</v>
      </c>
      <c r="E167" t="s">
        <v>8221</v>
      </c>
      <c r="F167">
        <v>14</v>
      </c>
    </row>
    <row r="168" spans="1:6" x14ac:dyDescent="0.3">
      <c r="A168" t="s">
        <v>8219</v>
      </c>
      <c r="B168">
        <v>135</v>
      </c>
      <c r="E168" t="s">
        <v>8221</v>
      </c>
      <c r="F168">
        <v>1</v>
      </c>
    </row>
    <row r="169" spans="1:6" x14ac:dyDescent="0.3">
      <c r="A169" t="s">
        <v>8219</v>
      </c>
      <c r="B169">
        <v>290</v>
      </c>
      <c r="E169" t="s">
        <v>8221</v>
      </c>
      <c r="F169">
        <v>10</v>
      </c>
    </row>
    <row r="170" spans="1:6" x14ac:dyDescent="0.3">
      <c r="A170" t="s">
        <v>8219</v>
      </c>
      <c r="B170">
        <v>447</v>
      </c>
      <c r="E170" t="s">
        <v>8221</v>
      </c>
      <c r="F170">
        <v>3</v>
      </c>
    </row>
    <row r="171" spans="1:6" x14ac:dyDescent="0.3">
      <c r="A171" t="s">
        <v>8219</v>
      </c>
      <c r="B171">
        <v>232</v>
      </c>
      <c r="E171" t="s">
        <v>8221</v>
      </c>
      <c r="F171">
        <v>1</v>
      </c>
    </row>
    <row r="172" spans="1:6" x14ac:dyDescent="0.3">
      <c r="A172" t="s">
        <v>8219</v>
      </c>
      <c r="B172">
        <v>168</v>
      </c>
      <c r="E172" t="s">
        <v>8221</v>
      </c>
      <c r="F172">
        <v>0</v>
      </c>
    </row>
    <row r="173" spans="1:6" x14ac:dyDescent="0.3">
      <c r="A173" t="s">
        <v>8219</v>
      </c>
      <c r="B173">
        <v>128</v>
      </c>
      <c r="E173" t="s">
        <v>8221</v>
      </c>
      <c r="F173">
        <v>5</v>
      </c>
    </row>
    <row r="174" spans="1:6" x14ac:dyDescent="0.3">
      <c r="A174" t="s">
        <v>8219</v>
      </c>
      <c r="B174">
        <v>493</v>
      </c>
      <c r="E174" t="s">
        <v>8221</v>
      </c>
      <c r="F174">
        <v>2</v>
      </c>
    </row>
    <row r="175" spans="1:6" x14ac:dyDescent="0.3">
      <c r="A175" t="s">
        <v>8219</v>
      </c>
      <c r="B175">
        <v>131</v>
      </c>
      <c r="E175" t="s">
        <v>8221</v>
      </c>
      <c r="F175">
        <v>68</v>
      </c>
    </row>
    <row r="176" spans="1:6" x14ac:dyDescent="0.3">
      <c r="A176" t="s">
        <v>8219</v>
      </c>
      <c r="B176">
        <v>50</v>
      </c>
      <c r="E176" t="s">
        <v>8221</v>
      </c>
      <c r="F176">
        <v>3</v>
      </c>
    </row>
    <row r="177" spans="1:6" x14ac:dyDescent="0.3">
      <c r="A177" t="s">
        <v>8219</v>
      </c>
      <c r="B177">
        <v>665</v>
      </c>
      <c r="E177" t="s">
        <v>8221</v>
      </c>
      <c r="F177">
        <v>34</v>
      </c>
    </row>
    <row r="178" spans="1:6" x14ac:dyDescent="0.3">
      <c r="A178" t="s">
        <v>8219</v>
      </c>
      <c r="B178">
        <v>129</v>
      </c>
      <c r="E178" t="s">
        <v>8221</v>
      </c>
      <c r="F178">
        <v>0</v>
      </c>
    </row>
    <row r="179" spans="1:6" x14ac:dyDescent="0.3">
      <c r="A179" t="s">
        <v>8219</v>
      </c>
      <c r="B179">
        <v>142</v>
      </c>
      <c r="E179" t="s">
        <v>8221</v>
      </c>
      <c r="F179">
        <v>3</v>
      </c>
    </row>
    <row r="180" spans="1:6" x14ac:dyDescent="0.3">
      <c r="A180" t="s">
        <v>8219</v>
      </c>
      <c r="B180">
        <v>2436</v>
      </c>
      <c r="E180" t="s">
        <v>8221</v>
      </c>
      <c r="F180">
        <v>0</v>
      </c>
    </row>
    <row r="181" spans="1:6" x14ac:dyDescent="0.3">
      <c r="A181" t="s">
        <v>8219</v>
      </c>
      <c r="B181">
        <v>244</v>
      </c>
      <c r="E181" t="s">
        <v>8221</v>
      </c>
      <c r="F181">
        <v>70</v>
      </c>
    </row>
    <row r="182" spans="1:6" x14ac:dyDescent="0.3">
      <c r="A182" t="s">
        <v>8219</v>
      </c>
      <c r="B182">
        <v>298</v>
      </c>
      <c r="E182" t="s">
        <v>8221</v>
      </c>
      <c r="F182">
        <v>1</v>
      </c>
    </row>
    <row r="183" spans="1:6" x14ac:dyDescent="0.3">
      <c r="A183" t="s">
        <v>8219</v>
      </c>
      <c r="B183">
        <v>251</v>
      </c>
      <c r="E183" t="s">
        <v>8221</v>
      </c>
      <c r="F183">
        <v>1</v>
      </c>
    </row>
    <row r="184" spans="1:6" x14ac:dyDescent="0.3">
      <c r="A184" t="s">
        <v>8219</v>
      </c>
      <c r="B184">
        <v>108</v>
      </c>
      <c r="E184" t="s">
        <v>8221</v>
      </c>
      <c r="F184">
        <v>1</v>
      </c>
    </row>
    <row r="185" spans="1:6" x14ac:dyDescent="0.3">
      <c r="A185" t="s">
        <v>8219</v>
      </c>
      <c r="B185">
        <v>82</v>
      </c>
      <c r="E185" t="s">
        <v>8221</v>
      </c>
      <c r="F185">
        <v>2</v>
      </c>
    </row>
    <row r="186" spans="1:6" x14ac:dyDescent="0.3">
      <c r="A186" t="s">
        <v>8219</v>
      </c>
      <c r="B186">
        <v>74</v>
      </c>
      <c r="E186" t="s">
        <v>8221</v>
      </c>
      <c r="F186">
        <v>2</v>
      </c>
    </row>
    <row r="187" spans="1:6" x14ac:dyDescent="0.3">
      <c r="A187" t="s">
        <v>8219</v>
      </c>
      <c r="B187">
        <v>189</v>
      </c>
      <c r="E187" t="s">
        <v>8221</v>
      </c>
      <c r="F187">
        <v>34</v>
      </c>
    </row>
    <row r="188" spans="1:6" x14ac:dyDescent="0.3">
      <c r="A188" t="s">
        <v>8219</v>
      </c>
      <c r="B188">
        <v>80</v>
      </c>
      <c r="E188" t="s">
        <v>8221</v>
      </c>
      <c r="F188">
        <v>2</v>
      </c>
    </row>
    <row r="189" spans="1:6" x14ac:dyDescent="0.3">
      <c r="A189" t="s">
        <v>8219</v>
      </c>
      <c r="B189">
        <v>576</v>
      </c>
      <c r="E189" t="s">
        <v>8221</v>
      </c>
      <c r="F189">
        <v>0</v>
      </c>
    </row>
    <row r="190" spans="1:6" x14ac:dyDescent="0.3">
      <c r="A190" t="s">
        <v>8219</v>
      </c>
      <c r="B190">
        <v>202</v>
      </c>
      <c r="E190" t="s">
        <v>8221</v>
      </c>
      <c r="F190">
        <v>1</v>
      </c>
    </row>
    <row r="191" spans="1:6" x14ac:dyDescent="0.3">
      <c r="A191" t="s">
        <v>8219</v>
      </c>
      <c r="B191">
        <v>238</v>
      </c>
      <c r="E191" t="s">
        <v>8221</v>
      </c>
      <c r="F191">
        <v>8</v>
      </c>
    </row>
    <row r="192" spans="1:6" x14ac:dyDescent="0.3">
      <c r="A192" t="s">
        <v>8219</v>
      </c>
      <c r="B192">
        <v>36</v>
      </c>
      <c r="E192" t="s">
        <v>8221</v>
      </c>
      <c r="F192">
        <v>4</v>
      </c>
    </row>
    <row r="193" spans="1:6" x14ac:dyDescent="0.3">
      <c r="A193" t="s">
        <v>8219</v>
      </c>
      <c r="B193">
        <v>150</v>
      </c>
      <c r="E193" t="s">
        <v>8221</v>
      </c>
      <c r="F193">
        <v>28</v>
      </c>
    </row>
    <row r="194" spans="1:6" x14ac:dyDescent="0.3">
      <c r="A194" t="s">
        <v>8219</v>
      </c>
      <c r="B194">
        <v>146</v>
      </c>
      <c r="E194" t="s">
        <v>8221</v>
      </c>
      <c r="F194">
        <v>0</v>
      </c>
    </row>
    <row r="195" spans="1:6" x14ac:dyDescent="0.3">
      <c r="A195" t="s">
        <v>8219</v>
      </c>
      <c r="B195">
        <v>222</v>
      </c>
      <c r="E195" t="s">
        <v>8221</v>
      </c>
      <c r="F195">
        <v>6</v>
      </c>
    </row>
    <row r="196" spans="1:6" x14ac:dyDescent="0.3">
      <c r="A196" t="s">
        <v>8219</v>
      </c>
      <c r="B196">
        <v>120</v>
      </c>
      <c r="E196" t="s">
        <v>8221</v>
      </c>
      <c r="F196">
        <v>22</v>
      </c>
    </row>
    <row r="197" spans="1:6" x14ac:dyDescent="0.3">
      <c r="A197" t="s">
        <v>8219</v>
      </c>
      <c r="B197">
        <v>126</v>
      </c>
      <c r="E197" t="s">
        <v>8221</v>
      </c>
      <c r="F197">
        <v>0</v>
      </c>
    </row>
    <row r="198" spans="1:6" x14ac:dyDescent="0.3">
      <c r="A198" t="s">
        <v>8219</v>
      </c>
      <c r="B198">
        <v>158</v>
      </c>
      <c r="E198" t="s">
        <v>8221</v>
      </c>
      <c r="F198">
        <v>1</v>
      </c>
    </row>
    <row r="199" spans="1:6" x14ac:dyDescent="0.3">
      <c r="A199" t="s">
        <v>8219</v>
      </c>
      <c r="B199">
        <v>316</v>
      </c>
      <c r="E199" t="s">
        <v>8221</v>
      </c>
      <c r="F199">
        <v>20</v>
      </c>
    </row>
    <row r="200" spans="1:6" x14ac:dyDescent="0.3">
      <c r="A200" t="s">
        <v>8219</v>
      </c>
      <c r="B200">
        <v>284</v>
      </c>
      <c r="E200" t="s">
        <v>8221</v>
      </c>
      <c r="F200">
        <v>0</v>
      </c>
    </row>
    <row r="201" spans="1:6" x14ac:dyDescent="0.3">
      <c r="A201" t="s">
        <v>8219</v>
      </c>
      <c r="B201">
        <v>51</v>
      </c>
      <c r="E201" t="s">
        <v>8221</v>
      </c>
      <c r="F201">
        <v>1</v>
      </c>
    </row>
    <row r="202" spans="1:6" x14ac:dyDescent="0.3">
      <c r="A202" t="s">
        <v>8219</v>
      </c>
      <c r="B202">
        <v>158</v>
      </c>
      <c r="E202" t="s">
        <v>8221</v>
      </c>
      <c r="F202">
        <v>3</v>
      </c>
    </row>
    <row r="203" spans="1:6" x14ac:dyDescent="0.3">
      <c r="A203" t="s">
        <v>8219</v>
      </c>
      <c r="B203">
        <v>337</v>
      </c>
      <c r="E203" t="s">
        <v>8221</v>
      </c>
      <c r="F203">
        <v>2</v>
      </c>
    </row>
    <row r="204" spans="1:6" x14ac:dyDescent="0.3">
      <c r="A204" t="s">
        <v>8219</v>
      </c>
      <c r="B204">
        <v>186</v>
      </c>
      <c r="E204" t="s">
        <v>8221</v>
      </c>
      <c r="F204">
        <v>0</v>
      </c>
    </row>
    <row r="205" spans="1:6" x14ac:dyDescent="0.3">
      <c r="A205" t="s">
        <v>8219</v>
      </c>
      <c r="B205">
        <v>58</v>
      </c>
      <c r="E205" t="s">
        <v>8221</v>
      </c>
      <c r="F205">
        <v>2</v>
      </c>
    </row>
    <row r="206" spans="1:6" x14ac:dyDescent="0.3">
      <c r="A206" t="s">
        <v>8219</v>
      </c>
      <c r="B206">
        <v>82</v>
      </c>
      <c r="E206" t="s">
        <v>8221</v>
      </c>
      <c r="F206">
        <v>1</v>
      </c>
    </row>
    <row r="207" spans="1:6" x14ac:dyDescent="0.3">
      <c r="A207" t="s">
        <v>8219</v>
      </c>
      <c r="B207">
        <v>736</v>
      </c>
      <c r="E207" t="s">
        <v>8221</v>
      </c>
      <c r="F207">
        <v>0</v>
      </c>
    </row>
    <row r="208" spans="1:6" x14ac:dyDescent="0.3">
      <c r="A208" t="s">
        <v>8219</v>
      </c>
      <c r="B208">
        <v>1151</v>
      </c>
      <c r="E208" t="s">
        <v>8221</v>
      </c>
      <c r="F208">
        <v>1</v>
      </c>
    </row>
    <row r="209" spans="1:6" x14ac:dyDescent="0.3">
      <c r="A209" t="s">
        <v>8219</v>
      </c>
      <c r="B209">
        <v>34</v>
      </c>
      <c r="E209" t="s">
        <v>8221</v>
      </c>
      <c r="F209">
        <v>0</v>
      </c>
    </row>
    <row r="210" spans="1:6" x14ac:dyDescent="0.3">
      <c r="A210" t="s">
        <v>8219</v>
      </c>
      <c r="B210">
        <v>498</v>
      </c>
      <c r="E210" t="s">
        <v>8221</v>
      </c>
      <c r="F210">
        <v>5</v>
      </c>
    </row>
    <row r="211" spans="1:6" x14ac:dyDescent="0.3">
      <c r="A211" t="s">
        <v>8219</v>
      </c>
      <c r="B211">
        <v>167</v>
      </c>
      <c r="E211" t="s">
        <v>8221</v>
      </c>
      <c r="F211">
        <v>1</v>
      </c>
    </row>
    <row r="212" spans="1:6" x14ac:dyDescent="0.3">
      <c r="A212" t="s">
        <v>8219</v>
      </c>
      <c r="B212">
        <v>340</v>
      </c>
      <c r="E212" t="s">
        <v>8221</v>
      </c>
      <c r="F212">
        <v>1</v>
      </c>
    </row>
    <row r="213" spans="1:6" x14ac:dyDescent="0.3">
      <c r="A213" t="s">
        <v>8219</v>
      </c>
      <c r="B213">
        <v>438</v>
      </c>
      <c r="E213" t="s">
        <v>8221</v>
      </c>
      <c r="F213">
        <v>2</v>
      </c>
    </row>
    <row r="214" spans="1:6" x14ac:dyDescent="0.3">
      <c r="A214" t="s">
        <v>8219</v>
      </c>
      <c r="B214">
        <v>555</v>
      </c>
      <c r="E214" t="s">
        <v>8221</v>
      </c>
      <c r="F214">
        <v>0</v>
      </c>
    </row>
    <row r="215" spans="1:6" x14ac:dyDescent="0.3">
      <c r="A215" t="s">
        <v>8219</v>
      </c>
      <c r="B215">
        <v>266</v>
      </c>
      <c r="E215" t="s">
        <v>8221</v>
      </c>
      <c r="F215">
        <v>9</v>
      </c>
    </row>
    <row r="216" spans="1:6" x14ac:dyDescent="0.3">
      <c r="A216" t="s">
        <v>8219</v>
      </c>
      <c r="B216">
        <v>69</v>
      </c>
      <c r="E216" t="s">
        <v>8221</v>
      </c>
      <c r="F216">
        <v>4</v>
      </c>
    </row>
    <row r="217" spans="1:6" x14ac:dyDescent="0.3">
      <c r="A217" t="s">
        <v>8219</v>
      </c>
      <c r="B217">
        <v>80</v>
      </c>
      <c r="E217" t="s">
        <v>8221</v>
      </c>
      <c r="F217">
        <v>4</v>
      </c>
    </row>
    <row r="218" spans="1:6" x14ac:dyDescent="0.3">
      <c r="A218" t="s">
        <v>8219</v>
      </c>
      <c r="B218">
        <v>493</v>
      </c>
      <c r="E218" t="s">
        <v>8221</v>
      </c>
      <c r="F218">
        <v>1</v>
      </c>
    </row>
    <row r="219" spans="1:6" x14ac:dyDescent="0.3">
      <c r="A219" t="s">
        <v>8219</v>
      </c>
      <c r="B219">
        <v>31</v>
      </c>
      <c r="E219" t="s">
        <v>8221</v>
      </c>
      <c r="F219">
        <v>1</v>
      </c>
    </row>
    <row r="220" spans="1:6" x14ac:dyDescent="0.3">
      <c r="A220" t="s">
        <v>8219</v>
      </c>
      <c r="B220">
        <v>236</v>
      </c>
      <c r="E220" t="s">
        <v>8221</v>
      </c>
      <c r="F220">
        <v>7</v>
      </c>
    </row>
    <row r="221" spans="1:6" x14ac:dyDescent="0.3">
      <c r="A221" t="s">
        <v>8219</v>
      </c>
      <c r="B221">
        <v>89</v>
      </c>
      <c r="E221" t="s">
        <v>8221</v>
      </c>
      <c r="F221">
        <v>5</v>
      </c>
    </row>
    <row r="222" spans="1:6" x14ac:dyDescent="0.3">
      <c r="A222" t="s">
        <v>8219</v>
      </c>
      <c r="B222">
        <v>299</v>
      </c>
      <c r="E222" t="s">
        <v>8221</v>
      </c>
      <c r="F222">
        <v>1</v>
      </c>
    </row>
    <row r="223" spans="1:6" x14ac:dyDescent="0.3">
      <c r="A223" t="s">
        <v>8219</v>
      </c>
      <c r="B223">
        <v>55</v>
      </c>
      <c r="E223" t="s">
        <v>8221</v>
      </c>
      <c r="F223">
        <v>0</v>
      </c>
    </row>
    <row r="224" spans="1:6" x14ac:dyDescent="0.3">
      <c r="A224" t="s">
        <v>8219</v>
      </c>
      <c r="B224">
        <v>325</v>
      </c>
      <c r="E224" t="s">
        <v>8221</v>
      </c>
      <c r="F224">
        <v>0</v>
      </c>
    </row>
    <row r="225" spans="1:6" x14ac:dyDescent="0.3">
      <c r="A225" t="s">
        <v>8219</v>
      </c>
      <c r="B225">
        <v>524</v>
      </c>
      <c r="E225" t="s">
        <v>8221</v>
      </c>
      <c r="F225">
        <v>1</v>
      </c>
    </row>
    <row r="226" spans="1:6" x14ac:dyDescent="0.3">
      <c r="A226" t="s">
        <v>8219</v>
      </c>
      <c r="B226">
        <v>285</v>
      </c>
      <c r="E226" t="s">
        <v>8221</v>
      </c>
      <c r="F226">
        <v>2</v>
      </c>
    </row>
    <row r="227" spans="1:6" x14ac:dyDescent="0.3">
      <c r="A227" t="s">
        <v>8219</v>
      </c>
      <c r="B227">
        <v>179</v>
      </c>
      <c r="E227" t="s">
        <v>8221</v>
      </c>
      <c r="F227">
        <v>0</v>
      </c>
    </row>
    <row r="228" spans="1:6" x14ac:dyDescent="0.3">
      <c r="A228" t="s">
        <v>8219</v>
      </c>
      <c r="B228">
        <v>188</v>
      </c>
      <c r="E228" t="s">
        <v>8221</v>
      </c>
      <c r="F228">
        <v>4</v>
      </c>
    </row>
    <row r="229" spans="1:6" x14ac:dyDescent="0.3">
      <c r="A229" t="s">
        <v>8219</v>
      </c>
      <c r="B229">
        <v>379</v>
      </c>
      <c r="E229" t="s">
        <v>8221</v>
      </c>
      <c r="F229">
        <v>7</v>
      </c>
    </row>
    <row r="230" spans="1:6" x14ac:dyDescent="0.3">
      <c r="A230" t="s">
        <v>8219</v>
      </c>
      <c r="B230">
        <v>119</v>
      </c>
      <c r="E230" t="s">
        <v>8221</v>
      </c>
      <c r="F230">
        <v>2</v>
      </c>
    </row>
    <row r="231" spans="1:6" x14ac:dyDescent="0.3">
      <c r="A231" t="s">
        <v>8219</v>
      </c>
      <c r="B231">
        <v>167</v>
      </c>
      <c r="E231" t="s">
        <v>8221</v>
      </c>
      <c r="F231">
        <v>1</v>
      </c>
    </row>
    <row r="232" spans="1:6" x14ac:dyDescent="0.3">
      <c r="A232" t="s">
        <v>8219</v>
      </c>
      <c r="B232">
        <v>221</v>
      </c>
      <c r="E232" t="s">
        <v>8221</v>
      </c>
      <c r="F232">
        <v>9</v>
      </c>
    </row>
    <row r="233" spans="1:6" x14ac:dyDescent="0.3">
      <c r="A233" t="s">
        <v>8219</v>
      </c>
      <c r="B233">
        <v>964</v>
      </c>
      <c r="E233" t="s">
        <v>8221</v>
      </c>
      <c r="F233">
        <v>2</v>
      </c>
    </row>
    <row r="234" spans="1:6" x14ac:dyDescent="0.3">
      <c r="A234" t="s">
        <v>8219</v>
      </c>
      <c r="B234">
        <v>286</v>
      </c>
      <c r="E234" t="s">
        <v>8221</v>
      </c>
      <c r="F234">
        <v>1</v>
      </c>
    </row>
    <row r="235" spans="1:6" x14ac:dyDescent="0.3">
      <c r="A235" t="s">
        <v>8219</v>
      </c>
      <c r="B235">
        <v>613</v>
      </c>
      <c r="E235" t="s">
        <v>8221</v>
      </c>
      <c r="F235">
        <v>7</v>
      </c>
    </row>
    <row r="236" spans="1:6" x14ac:dyDescent="0.3">
      <c r="A236" t="s">
        <v>8219</v>
      </c>
      <c r="B236">
        <v>29</v>
      </c>
      <c r="E236" t="s">
        <v>8221</v>
      </c>
      <c r="F236">
        <v>2</v>
      </c>
    </row>
    <row r="237" spans="1:6" x14ac:dyDescent="0.3">
      <c r="A237" t="s">
        <v>8219</v>
      </c>
      <c r="B237">
        <v>165</v>
      </c>
      <c r="E237" t="s">
        <v>8221</v>
      </c>
      <c r="F237">
        <v>8</v>
      </c>
    </row>
    <row r="238" spans="1:6" x14ac:dyDescent="0.3">
      <c r="A238" t="s">
        <v>8219</v>
      </c>
      <c r="B238">
        <v>97</v>
      </c>
      <c r="E238" t="s">
        <v>8221</v>
      </c>
      <c r="F238">
        <v>2</v>
      </c>
    </row>
    <row r="239" spans="1:6" x14ac:dyDescent="0.3">
      <c r="A239" t="s">
        <v>8219</v>
      </c>
      <c r="B239">
        <v>303</v>
      </c>
      <c r="E239" t="s">
        <v>8221</v>
      </c>
      <c r="F239">
        <v>2</v>
      </c>
    </row>
    <row r="240" spans="1:6" x14ac:dyDescent="0.3">
      <c r="A240" t="s">
        <v>8219</v>
      </c>
      <c r="B240">
        <v>267</v>
      </c>
      <c r="E240" t="s">
        <v>8221</v>
      </c>
      <c r="F240">
        <v>7</v>
      </c>
    </row>
    <row r="241" spans="1:6" x14ac:dyDescent="0.3">
      <c r="A241" t="s">
        <v>8219</v>
      </c>
      <c r="B241">
        <v>302</v>
      </c>
      <c r="E241" t="s">
        <v>8221</v>
      </c>
      <c r="F241">
        <v>2</v>
      </c>
    </row>
    <row r="242" spans="1:6" x14ac:dyDescent="0.3">
      <c r="A242" t="s">
        <v>8219</v>
      </c>
      <c r="B242">
        <v>87</v>
      </c>
      <c r="E242" t="s">
        <v>8221</v>
      </c>
      <c r="F242">
        <v>18</v>
      </c>
    </row>
    <row r="243" spans="1:6" x14ac:dyDescent="0.3">
      <c r="A243" t="s">
        <v>8219</v>
      </c>
      <c r="B243">
        <v>354</v>
      </c>
      <c r="E243" t="s">
        <v>8221</v>
      </c>
      <c r="F243">
        <v>9</v>
      </c>
    </row>
    <row r="244" spans="1:6" x14ac:dyDescent="0.3">
      <c r="A244" t="s">
        <v>8219</v>
      </c>
      <c r="B244">
        <v>86</v>
      </c>
      <c r="E244" t="s">
        <v>8221</v>
      </c>
      <c r="F244">
        <v>4</v>
      </c>
    </row>
    <row r="245" spans="1:6" x14ac:dyDescent="0.3">
      <c r="A245" t="s">
        <v>8219</v>
      </c>
      <c r="B245">
        <v>26</v>
      </c>
      <c r="E245" t="s">
        <v>8221</v>
      </c>
      <c r="F245">
        <v>7</v>
      </c>
    </row>
    <row r="246" spans="1:6" x14ac:dyDescent="0.3">
      <c r="A246" t="s">
        <v>8219</v>
      </c>
      <c r="B246">
        <v>113</v>
      </c>
      <c r="E246" t="s">
        <v>8221</v>
      </c>
      <c r="F246">
        <v>29</v>
      </c>
    </row>
    <row r="247" spans="1:6" x14ac:dyDescent="0.3">
      <c r="A247" t="s">
        <v>8219</v>
      </c>
      <c r="B247">
        <v>65</v>
      </c>
      <c r="E247" t="s">
        <v>8221</v>
      </c>
      <c r="F247">
        <v>12</v>
      </c>
    </row>
    <row r="248" spans="1:6" x14ac:dyDescent="0.3">
      <c r="A248" t="s">
        <v>8219</v>
      </c>
      <c r="B248">
        <v>134</v>
      </c>
      <c r="E248" t="s">
        <v>8221</v>
      </c>
      <c r="F248">
        <v>4</v>
      </c>
    </row>
    <row r="249" spans="1:6" x14ac:dyDescent="0.3">
      <c r="A249" t="s">
        <v>8219</v>
      </c>
      <c r="B249">
        <v>119</v>
      </c>
      <c r="E249" t="s">
        <v>8221</v>
      </c>
      <c r="F249">
        <v>28</v>
      </c>
    </row>
    <row r="250" spans="1:6" x14ac:dyDescent="0.3">
      <c r="A250" t="s">
        <v>8219</v>
      </c>
      <c r="B250">
        <v>159</v>
      </c>
      <c r="E250" t="s">
        <v>8221</v>
      </c>
      <c r="F250">
        <v>25</v>
      </c>
    </row>
    <row r="251" spans="1:6" x14ac:dyDescent="0.3">
      <c r="A251" t="s">
        <v>8219</v>
      </c>
      <c r="B251">
        <v>167</v>
      </c>
      <c r="E251" t="s">
        <v>8221</v>
      </c>
      <c r="F251">
        <v>28</v>
      </c>
    </row>
    <row r="252" spans="1:6" x14ac:dyDescent="0.3">
      <c r="A252" t="s">
        <v>8219</v>
      </c>
      <c r="B252">
        <v>43</v>
      </c>
      <c r="E252" t="s">
        <v>8221</v>
      </c>
      <c r="F252">
        <v>310</v>
      </c>
    </row>
    <row r="253" spans="1:6" x14ac:dyDescent="0.3">
      <c r="A253" t="s">
        <v>8219</v>
      </c>
      <c r="B253">
        <v>1062</v>
      </c>
      <c r="E253" t="s">
        <v>8221</v>
      </c>
      <c r="F253">
        <v>15</v>
      </c>
    </row>
    <row r="254" spans="1:6" x14ac:dyDescent="0.3">
      <c r="A254" t="s">
        <v>8219</v>
      </c>
      <c r="B254">
        <v>9</v>
      </c>
      <c r="E254" t="s">
        <v>8221</v>
      </c>
      <c r="F254">
        <v>215</v>
      </c>
    </row>
    <row r="255" spans="1:6" x14ac:dyDescent="0.3">
      <c r="A255" t="s">
        <v>8219</v>
      </c>
      <c r="B255">
        <v>89</v>
      </c>
      <c r="E255" t="s">
        <v>8221</v>
      </c>
      <c r="F255">
        <v>3</v>
      </c>
    </row>
    <row r="256" spans="1:6" x14ac:dyDescent="0.3">
      <c r="A256" t="s">
        <v>8219</v>
      </c>
      <c r="B256">
        <v>174</v>
      </c>
      <c r="E256" t="s">
        <v>8221</v>
      </c>
      <c r="F256">
        <v>2</v>
      </c>
    </row>
    <row r="257" spans="1:6" x14ac:dyDescent="0.3">
      <c r="A257" t="s">
        <v>8219</v>
      </c>
      <c r="B257">
        <v>14</v>
      </c>
      <c r="E257" t="s">
        <v>8221</v>
      </c>
      <c r="F257">
        <v>26</v>
      </c>
    </row>
    <row r="258" spans="1:6" x14ac:dyDescent="0.3">
      <c r="A258" t="s">
        <v>8219</v>
      </c>
      <c r="B258">
        <v>48</v>
      </c>
      <c r="E258" t="s">
        <v>8221</v>
      </c>
      <c r="F258">
        <v>24</v>
      </c>
    </row>
    <row r="259" spans="1:6" x14ac:dyDescent="0.3">
      <c r="A259" t="s">
        <v>8219</v>
      </c>
      <c r="B259">
        <v>133</v>
      </c>
      <c r="E259" t="s">
        <v>8221</v>
      </c>
      <c r="F259">
        <v>96</v>
      </c>
    </row>
    <row r="260" spans="1:6" x14ac:dyDescent="0.3">
      <c r="A260" t="s">
        <v>8219</v>
      </c>
      <c r="B260">
        <v>83</v>
      </c>
      <c r="E260" t="s">
        <v>8221</v>
      </c>
      <c r="F260">
        <v>17</v>
      </c>
    </row>
    <row r="261" spans="1:6" x14ac:dyDescent="0.3">
      <c r="A261" t="s">
        <v>8219</v>
      </c>
      <c r="B261">
        <v>149</v>
      </c>
      <c r="E261" t="s">
        <v>8221</v>
      </c>
      <c r="F261">
        <v>94</v>
      </c>
    </row>
    <row r="262" spans="1:6" x14ac:dyDescent="0.3">
      <c r="A262" t="s">
        <v>8219</v>
      </c>
      <c r="B262">
        <v>49</v>
      </c>
      <c r="E262" t="s">
        <v>8221</v>
      </c>
      <c r="F262">
        <v>129</v>
      </c>
    </row>
    <row r="263" spans="1:6" x14ac:dyDescent="0.3">
      <c r="A263" t="s">
        <v>8219</v>
      </c>
      <c r="B263">
        <v>251</v>
      </c>
      <c r="E263" t="s">
        <v>8221</v>
      </c>
      <c r="F263">
        <v>1</v>
      </c>
    </row>
    <row r="264" spans="1:6" x14ac:dyDescent="0.3">
      <c r="A264" t="s">
        <v>8219</v>
      </c>
      <c r="B264">
        <v>22</v>
      </c>
      <c r="E264" t="s">
        <v>8221</v>
      </c>
      <c r="F264">
        <v>4</v>
      </c>
    </row>
    <row r="265" spans="1:6" x14ac:dyDescent="0.3">
      <c r="A265" t="s">
        <v>8219</v>
      </c>
      <c r="B265">
        <v>48</v>
      </c>
      <c r="E265" t="s">
        <v>8221</v>
      </c>
      <c r="F265">
        <v>3</v>
      </c>
    </row>
    <row r="266" spans="1:6" x14ac:dyDescent="0.3">
      <c r="A266" t="s">
        <v>8219</v>
      </c>
      <c r="B266">
        <v>383</v>
      </c>
      <c r="E266" t="s">
        <v>8221</v>
      </c>
      <c r="F266">
        <v>135</v>
      </c>
    </row>
    <row r="267" spans="1:6" x14ac:dyDescent="0.3">
      <c r="A267" t="s">
        <v>8219</v>
      </c>
      <c r="B267">
        <v>237</v>
      </c>
      <c r="E267" t="s">
        <v>8221</v>
      </c>
      <c r="F267">
        <v>10</v>
      </c>
    </row>
    <row r="268" spans="1:6" x14ac:dyDescent="0.3">
      <c r="A268" t="s">
        <v>8219</v>
      </c>
      <c r="B268">
        <v>13</v>
      </c>
      <c r="E268" t="s">
        <v>8221</v>
      </c>
      <c r="F268">
        <v>0</v>
      </c>
    </row>
    <row r="269" spans="1:6" x14ac:dyDescent="0.3">
      <c r="A269" t="s">
        <v>8219</v>
      </c>
      <c r="B269">
        <v>562</v>
      </c>
      <c r="E269" t="s">
        <v>8221</v>
      </c>
      <c r="F269">
        <v>6</v>
      </c>
    </row>
    <row r="270" spans="1:6" x14ac:dyDescent="0.3">
      <c r="A270" t="s">
        <v>8219</v>
      </c>
      <c r="B270">
        <v>71</v>
      </c>
      <c r="E270" t="s">
        <v>8221</v>
      </c>
      <c r="F270">
        <v>36</v>
      </c>
    </row>
    <row r="271" spans="1:6" x14ac:dyDescent="0.3">
      <c r="A271" t="s">
        <v>8219</v>
      </c>
      <c r="B271">
        <v>1510</v>
      </c>
      <c r="E271" t="s">
        <v>8221</v>
      </c>
      <c r="F271">
        <v>336</v>
      </c>
    </row>
    <row r="272" spans="1:6" x14ac:dyDescent="0.3">
      <c r="A272" t="s">
        <v>8219</v>
      </c>
      <c r="B272">
        <v>14</v>
      </c>
      <c r="E272" t="s">
        <v>8221</v>
      </c>
      <c r="F272">
        <v>34</v>
      </c>
    </row>
    <row r="273" spans="1:6" x14ac:dyDescent="0.3">
      <c r="A273" t="s">
        <v>8219</v>
      </c>
      <c r="B273">
        <v>193</v>
      </c>
      <c r="E273" t="s">
        <v>8221</v>
      </c>
      <c r="F273">
        <v>10</v>
      </c>
    </row>
    <row r="274" spans="1:6" x14ac:dyDescent="0.3">
      <c r="A274" t="s">
        <v>8219</v>
      </c>
      <c r="B274">
        <v>206</v>
      </c>
      <c r="E274" t="s">
        <v>8221</v>
      </c>
      <c r="F274">
        <v>201</v>
      </c>
    </row>
    <row r="275" spans="1:6" x14ac:dyDescent="0.3">
      <c r="A275" t="s">
        <v>8219</v>
      </c>
      <c r="B275">
        <v>351</v>
      </c>
      <c r="E275" t="s">
        <v>8221</v>
      </c>
      <c r="F275">
        <v>296</v>
      </c>
    </row>
    <row r="276" spans="1:6" x14ac:dyDescent="0.3">
      <c r="A276" t="s">
        <v>8219</v>
      </c>
      <c r="B276">
        <v>50</v>
      </c>
      <c r="E276" t="s">
        <v>8221</v>
      </c>
      <c r="F276">
        <v>7</v>
      </c>
    </row>
    <row r="277" spans="1:6" x14ac:dyDescent="0.3">
      <c r="A277" t="s">
        <v>8219</v>
      </c>
      <c r="B277">
        <v>184</v>
      </c>
      <c r="E277" t="s">
        <v>8221</v>
      </c>
      <c r="F277">
        <v>7</v>
      </c>
    </row>
    <row r="278" spans="1:6" x14ac:dyDescent="0.3">
      <c r="A278" t="s">
        <v>8219</v>
      </c>
      <c r="B278">
        <v>196</v>
      </c>
      <c r="E278" t="s">
        <v>8221</v>
      </c>
      <c r="F278">
        <v>1</v>
      </c>
    </row>
    <row r="279" spans="1:6" x14ac:dyDescent="0.3">
      <c r="A279" t="s">
        <v>8219</v>
      </c>
      <c r="B279">
        <v>229</v>
      </c>
      <c r="E279" t="s">
        <v>8221</v>
      </c>
      <c r="F279">
        <v>114</v>
      </c>
    </row>
    <row r="280" spans="1:6" x14ac:dyDescent="0.3">
      <c r="A280" t="s">
        <v>8219</v>
      </c>
      <c r="B280">
        <v>67</v>
      </c>
      <c r="E280" t="s">
        <v>8221</v>
      </c>
      <c r="F280">
        <v>29</v>
      </c>
    </row>
    <row r="281" spans="1:6" x14ac:dyDescent="0.3">
      <c r="A281" t="s">
        <v>8219</v>
      </c>
      <c r="B281">
        <v>95</v>
      </c>
      <c r="E281" t="s">
        <v>8221</v>
      </c>
      <c r="F281">
        <v>890</v>
      </c>
    </row>
    <row r="282" spans="1:6" x14ac:dyDescent="0.3">
      <c r="A282" t="s">
        <v>8219</v>
      </c>
      <c r="B282">
        <v>62</v>
      </c>
      <c r="E282" t="s">
        <v>8221</v>
      </c>
      <c r="F282">
        <v>31</v>
      </c>
    </row>
    <row r="283" spans="1:6" x14ac:dyDescent="0.3">
      <c r="A283" t="s">
        <v>8219</v>
      </c>
      <c r="B283">
        <v>73</v>
      </c>
      <c r="E283" t="s">
        <v>8221</v>
      </c>
      <c r="F283">
        <v>21</v>
      </c>
    </row>
    <row r="284" spans="1:6" x14ac:dyDescent="0.3">
      <c r="A284" t="s">
        <v>8219</v>
      </c>
      <c r="B284">
        <v>43</v>
      </c>
      <c r="E284" t="s">
        <v>8221</v>
      </c>
      <c r="F284">
        <v>37</v>
      </c>
    </row>
    <row r="285" spans="1:6" x14ac:dyDescent="0.3">
      <c r="A285" t="s">
        <v>8219</v>
      </c>
      <c r="B285">
        <v>70</v>
      </c>
      <c r="E285" t="s">
        <v>8221</v>
      </c>
      <c r="F285">
        <v>7</v>
      </c>
    </row>
    <row r="286" spans="1:6" x14ac:dyDescent="0.3">
      <c r="A286" t="s">
        <v>8219</v>
      </c>
      <c r="B286">
        <v>271</v>
      </c>
      <c r="E286" t="s">
        <v>8221</v>
      </c>
      <c r="F286">
        <v>4</v>
      </c>
    </row>
    <row r="287" spans="1:6" x14ac:dyDescent="0.3">
      <c r="A287" t="s">
        <v>8219</v>
      </c>
      <c r="B287">
        <v>55</v>
      </c>
      <c r="E287" t="s">
        <v>8221</v>
      </c>
      <c r="F287">
        <v>5</v>
      </c>
    </row>
    <row r="288" spans="1:6" x14ac:dyDescent="0.3">
      <c r="A288" t="s">
        <v>8219</v>
      </c>
      <c r="B288">
        <v>35</v>
      </c>
      <c r="E288" t="s">
        <v>8221</v>
      </c>
      <c r="F288">
        <v>0</v>
      </c>
    </row>
    <row r="289" spans="1:6" x14ac:dyDescent="0.3">
      <c r="A289" t="s">
        <v>8219</v>
      </c>
      <c r="B289">
        <v>22</v>
      </c>
      <c r="E289" t="s">
        <v>8221</v>
      </c>
      <c r="F289">
        <v>456</v>
      </c>
    </row>
    <row r="290" spans="1:6" x14ac:dyDescent="0.3">
      <c r="A290" t="s">
        <v>8219</v>
      </c>
      <c r="B290">
        <v>38</v>
      </c>
      <c r="E290" t="s">
        <v>8221</v>
      </c>
      <c r="F290">
        <v>369</v>
      </c>
    </row>
    <row r="291" spans="1:6" x14ac:dyDescent="0.3">
      <c r="A291" t="s">
        <v>8219</v>
      </c>
      <c r="B291">
        <v>15</v>
      </c>
      <c r="E291" t="s">
        <v>8221</v>
      </c>
      <c r="F291">
        <v>2</v>
      </c>
    </row>
    <row r="292" spans="1:6" x14ac:dyDescent="0.3">
      <c r="A292" t="s">
        <v>8219</v>
      </c>
      <c r="B292">
        <v>7</v>
      </c>
      <c r="E292" t="s">
        <v>8221</v>
      </c>
      <c r="F292">
        <v>0</v>
      </c>
    </row>
    <row r="293" spans="1:6" x14ac:dyDescent="0.3">
      <c r="A293" t="s">
        <v>8219</v>
      </c>
      <c r="B293">
        <v>241</v>
      </c>
      <c r="E293" t="s">
        <v>8221</v>
      </c>
      <c r="F293">
        <v>338</v>
      </c>
    </row>
    <row r="294" spans="1:6" x14ac:dyDescent="0.3">
      <c r="A294" t="s">
        <v>8219</v>
      </c>
      <c r="B294">
        <v>55</v>
      </c>
      <c r="E294" t="s">
        <v>8221</v>
      </c>
      <c r="F294">
        <v>4</v>
      </c>
    </row>
    <row r="295" spans="1:6" x14ac:dyDescent="0.3">
      <c r="A295" t="s">
        <v>8219</v>
      </c>
      <c r="B295">
        <v>171</v>
      </c>
      <c r="E295" t="s">
        <v>8221</v>
      </c>
      <c r="F295">
        <v>1</v>
      </c>
    </row>
    <row r="296" spans="1:6" x14ac:dyDescent="0.3">
      <c r="A296" t="s">
        <v>8219</v>
      </c>
      <c r="B296">
        <v>208</v>
      </c>
      <c r="E296" t="s">
        <v>8221</v>
      </c>
      <c r="F296">
        <v>28</v>
      </c>
    </row>
    <row r="297" spans="1:6" x14ac:dyDescent="0.3">
      <c r="A297" t="s">
        <v>8219</v>
      </c>
      <c r="B297">
        <v>21</v>
      </c>
      <c r="E297" t="s">
        <v>8221</v>
      </c>
      <c r="F297">
        <v>12</v>
      </c>
    </row>
    <row r="298" spans="1:6" x14ac:dyDescent="0.3">
      <c r="A298" t="s">
        <v>8219</v>
      </c>
      <c r="B298">
        <v>25</v>
      </c>
      <c r="E298" t="s">
        <v>8221</v>
      </c>
      <c r="F298">
        <v>16</v>
      </c>
    </row>
    <row r="299" spans="1:6" x14ac:dyDescent="0.3">
      <c r="A299" t="s">
        <v>8219</v>
      </c>
      <c r="B299">
        <v>52</v>
      </c>
      <c r="E299" t="s">
        <v>8221</v>
      </c>
      <c r="F299">
        <v>4</v>
      </c>
    </row>
    <row r="300" spans="1:6" x14ac:dyDescent="0.3">
      <c r="A300" t="s">
        <v>8219</v>
      </c>
      <c r="B300">
        <v>104</v>
      </c>
      <c r="E300" t="s">
        <v>8221</v>
      </c>
      <c r="F300">
        <v>4</v>
      </c>
    </row>
    <row r="301" spans="1:6" x14ac:dyDescent="0.3">
      <c r="A301" t="s">
        <v>8219</v>
      </c>
      <c r="B301">
        <v>73</v>
      </c>
      <c r="E301" t="s">
        <v>8221</v>
      </c>
      <c r="F301">
        <v>10</v>
      </c>
    </row>
    <row r="302" spans="1:6" x14ac:dyDescent="0.3">
      <c r="A302" t="s">
        <v>8219</v>
      </c>
      <c r="B302">
        <v>34</v>
      </c>
      <c r="E302" t="s">
        <v>8221</v>
      </c>
      <c r="F302">
        <v>0</v>
      </c>
    </row>
    <row r="303" spans="1:6" x14ac:dyDescent="0.3">
      <c r="A303" t="s">
        <v>8219</v>
      </c>
      <c r="B303">
        <v>56</v>
      </c>
      <c r="E303" t="s">
        <v>8221</v>
      </c>
      <c r="F303">
        <v>6</v>
      </c>
    </row>
    <row r="304" spans="1:6" x14ac:dyDescent="0.3">
      <c r="A304" t="s">
        <v>8219</v>
      </c>
      <c r="B304">
        <v>31</v>
      </c>
      <c r="E304" t="s">
        <v>8221</v>
      </c>
      <c r="F304">
        <v>0</v>
      </c>
    </row>
    <row r="305" spans="1:6" x14ac:dyDescent="0.3">
      <c r="A305" t="s">
        <v>8219</v>
      </c>
      <c r="B305">
        <v>84</v>
      </c>
      <c r="E305" t="s">
        <v>8221</v>
      </c>
      <c r="F305">
        <v>1</v>
      </c>
    </row>
    <row r="306" spans="1:6" x14ac:dyDescent="0.3">
      <c r="A306" t="s">
        <v>8219</v>
      </c>
      <c r="B306">
        <v>130</v>
      </c>
      <c r="E306" t="s">
        <v>8221</v>
      </c>
      <c r="F306">
        <v>0</v>
      </c>
    </row>
    <row r="307" spans="1:6" x14ac:dyDescent="0.3">
      <c r="A307" t="s">
        <v>8219</v>
      </c>
      <c r="B307">
        <v>12</v>
      </c>
      <c r="E307" t="s">
        <v>8221</v>
      </c>
      <c r="F307">
        <v>44</v>
      </c>
    </row>
    <row r="308" spans="1:6" x14ac:dyDescent="0.3">
      <c r="A308" t="s">
        <v>8219</v>
      </c>
      <c r="B308">
        <v>23</v>
      </c>
      <c r="E308" t="s">
        <v>8221</v>
      </c>
      <c r="F308">
        <v>0</v>
      </c>
    </row>
    <row r="309" spans="1:6" x14ac:dyDescent="0.3">
      <c r="A309" t="s">
        <v>8219</v>
      </c>
      <c r="B309">
        <v>158</v>
      </c>
      <c r="E309" t="s">
        <v>8221</v>
      </c>
      <c r="F309">
        <v>3</v>
      </c>
    </row>
    <row r="310" spans="1:6" x14ac:dyDescent="0.3">
      <c r="A310" t="s">
        <v>8219</v>
      </c>
      <c r="B310">
        <v>30</v>
      </c>
      <c r="E310" t="s">
        <v>8221</v>
      </c>
      <c r="F310">
        <v>0</v>
      </c>
    </row>
    <row r="311" spans="1:6" x14ac:dyDescent="0.3">
      <c r="A311" t="s">
        <v>8219</v>
      </c>
      <c r="B311">
        <v>18</v>
      </c>
      <c r="E311" t="s">
        <v>8221</v>
      </c>
      <c r="F311">
        <v>52</v>
      </c>
    </row>
    <row r="312" spans="1:6" x14ac:dyDescent="0.3">
      <c r="A312" t="s">
        <v>8219</v>
      </c>
      <c r="B312">
        <v>29</v>
      </c>
      <c r="E312" t="s">
        <v>8221</v>
      </c>
      <c r="F312">
        <v>0</v>
      </c>
    </row>
    <row r="313" spans="1:6" x14ac:dyDescent="0.3">
      <c r="A313" t="s">
        <v>8219</v>
      </c>
      <c r="B313">
        <v>31</v>
      </c>
      <c r="E313" t="s">
        <v>8221</v>
      </c>
      <c r="F313">
        <v>1</v>
      </c>
    </row>
    <row r="314" spans="1:6" x14ac:dyDescent="0.3">
      <c r="A314" t="s">
        <v>8219</v>
      </c>
      <c r="B314">
        <v>173</v>
      </c>
      <c r="E314" t="s">
        <v>8221</v>
      </c>
      <c r="F314">
        <v>1</v>
      </c>
    </row>
    <row r="315" spans="1:6" x14ac:dyDescent="0.3">
      <c r="A315" t="s">
        <v>8219</v>
      </c>
      <c r="B315">
        <v>17</v>
      </c>
      <c r="E315" t="s">
        <v>8221</v>
      </c>
      <c r="F315">
        <v>2</v>
      </c>
    </row>
    <row r="316" spans="1:6" x14ac:dyDescent="0.3">
      <c r="A316" t="s">
        <v>8219</v>
      </c>
      <c r="B316">
        <v>48</v>
      </c>
      <c r="E316" t="s">
        <v>8221</v>
      </c>
      <c r="F316">
        <v>9</v>
      </c>
    </row>
    <row r="317" spans="1:6" x14ac:dyDescent="0.3">
      <c r="A317" t="s">
        <v>8219</v>
      </c>
      <c r="B317">
        <v>59</v>
      </c>
      <c r="E317" t="s">
        <v>8221</v>
      </c>
      <c r="F317">
        <v>5</v>
      </c>
    </row>
    <row r="318" spans="1:6" x14ac:dyDescent="0.3">
      <c r="A318" t="s">
        <v>8219</v>
      </c>
      <c r="B318">
        <v>39</v>
      </c>
      <c r="E318" t="s">
        <v>8221</v>
      </c>
      <c r="F318">
        <v>57</v>
      </c>
    </row>
    <row r="319" spans="1:6" x14ac:dyDescent="0.3">
      <c r="A319" t="s">
        <v>8219</v>
      </c>
      <c r="B319">
        <v>59</v>
      </c>
      <c r="E319" t="s">
        <v>8221</v>
      </c>
      <c r="F319">
        <v>3</v>
      </c>
    </row>
    <row r="320" spans="1:6" x14ac:dyDescent="0.3">
      <c r="A320" t="s">
        <v>8219</v>
      </c>
      <c r="B320">
        <v>60</v>
      </c>
      <c r="E320" t="s">
        <v>8221</v>
      </c>
      <c r="F320">
        <v>1</v>
      </c>
    </row>
    <row r="321" spans="1:6" x14ac:dyDescent="0.3">
      <c r="A321" t="s">
        <v>8219</v>
      </c>
      <c r="B321">
        <v>20</v>
      </c>
      <c r="E321" t="s">
        <v>8221</v>
      </c>
      <c r="F321">
        <v>6</v>
      </c>
    </row>
    <row r="322" spans="1:6" x14ac:dyDescent="0.3">
      <c r="A322" t="s">
        <v>8219</v>
      </c>
      <c r="B322">
        <v>2</v>
      </c>
      <c r="E322" t="s">
        <v>8221</v>
      </c>
      <c r="F322">
        <v>48</v>
      </c>
    </row>
    <row r="323" spans="1:6" x14ac:dyDescent="0.3">
      <c r="A323" t="s">
        <v>8219</v>
      </c>
      <c r="B323">
        <v>315</v>
      </c>
      <c r="E323" t="s">
        <v>8221</v>
      </c>
      <c r="F323">
        <v>2</v>
      </c>
    </row>
    <row r="324" spans="1:6" x14ac:dyDescent="0.3">
      <c r="A324" t="s">
        <v>8219</v>
      </c>
      <c r="B324">
        <v>2174</v>
      </c>
      <c r="E324" t="s">
        <v>8221</v>
      </c>
      <c r="F324">
        <v>4</v>
      </c>
    </row>
    <row r="325" spans="1:6" x14ac:dyDescent="0.3">
      <c r="A325" t="s">
        <v>8219</v>
      </c>
      <c r="B325">
        <v>152</v>
      </c>
      <c r="E325" t="s">
        <v>8221</v>
      </c>
      <c r="F325">
        <v>5</v>
      </c>
    </row>
    <row r="326" spans="1:6" x14ac:dyDescent="0.3">
      <c r="A326" t="s">
        <v>8219</v>
      </c>
      <c r="B326">
        <v>1021</v>
      </c>
      <c r="E326" t="s">
        <v>8221</v>
      </c>
      <c r="F326">
        <v>79</v>
      </c>
    </row>
    <row r="327" spans="1:6" x14ac:dyDescent="0.3">
      <c r="A327" t="s">
        <v>8219</v>
      </c>
      <c r="B327">
        <v>237</v>
      </c>
      <c r="E327" t="s">
        <v>8221</v>
      </c>
      <c r="F327">
        <v>2</v>
      </c>
    </row>
    <row r="328" spans="1:6" x14ac:dyDescent="0.3">
      <c r="A328" t="s">
        <v>8219</v>
      </c>
      <c r="B328">
        <v>27</v>
      </c>
      <c r="E328" t="s">
        <v>8221</v>
      </c>
      <c r="F328">
        <v>11</v>
      </c>
    </row>
    <row r="329" spans="1:6" x14ac:dyDescent="0.3">
      <c r="A329" t="s">
        <v>8219</v>
      </c>
      <c r="B329">
        <v>17</v>
      </c>
      <c r="E329" t="s">
        <v>8221</v>
      </c>
      <c r="F329">
        <v>11</v>
      </c>
    </row>
    <row r="330" spans="1:6" x14ac:dyDescent="0.3">
      <c r="A330" t="s">
        <v>8219</v>
      </c>
      <c r="B330">
        <v>27</v>
      </c>
      <c r="E330" t="s">
        <v>8221</v>
      </c>
      <c r="F330">
        <v>1</v>
      </c>
    </row>
    <row r="331" spans="1:6" x14ac:dyDescent="0.3">
      <c r="A331" t="s">
        <v>8219</v>
      </c>
      <c r="B331">
        <v>82</v>
      </c>
      <c r="E331" t="s">
        <v>8221</v>
      </c>
      <c r="F331">
        <v>3</v>
      </c>
    </row>
    <row r="332" spans="1:6" x14ac:dyDescent="0.3">
      <c r="A332" t="s">
        <v>8219</v>
      </c>
      <c r="B332">
        <v>48</v>
      </c>
      <c r="E332" t="s">
        <v>8221</v>
      </c>
      <c r="F332">
        <v>5</v>
      </c>
    </row>
    <row r="333" spans="1:6" x14ac:dyDescent="0.3">
      <c r="A333" t="s">
        <v>8219</v>
      </c>
      <c r="B333">
        <v>105</v>
      </c>
      <c r="E333" t="s">
        <v>8221</v>
      </c>
      <c r="F333">
        <v>12</v>
      </c>
    </row>
    <row r="334" spans="1:6" x14ac:dyDescent="0.3">
      <c r="A334" t="s">
        <v>8219</v>
      </c>
      <c r="B334">
        <v>28</v>
      </c>
      <c r="E334" t="s">
        <v>8221</v>
      </c>
      <c r="F334">
        <v>2</v>
      </c>
    </row>
    <row r="335" spans="1:6" x14ac:dyDescent="0.3">
      <c r="A335" t="s">
        <v>8219</v>
      </c>
      <c r="B335">
        <v>1107</v>
      </c>
      <c r="E335" t="s">
        <v>8221</v>
      </c>
      <c r="F335">
        <v>5</v>
      </c>
    </row>
    <row r="336" spans="1:6" x14ac:dyDescent="0.3">
      <c r="A336" t="s">
        <v>8219</v>
      </c>
      <c r="B336">
        <v>1013</v>
      </c>
      <c r="E336" t="s">
        <v>8221</v>
      </c>
      <c r="F336">
        <v>21</v>
      </c>
    </row>
    <row r="337" spans="1:6" x14ac:dyDescent="0.3">
      <c r="A337" t="s">
        <v>8219</v>
      </c>
      <c r="B337">
        <v>274</v>
      </c>
      <c r="E337" t="s">
        <v>8221</v>
      </c>
      <c r="F337">
        <v>0</v>
      </c>
    </row>
    <row r="338" spans="1:6" x14ac:dyDescent="0.3">
      <c r="A338" t="s">
        <v>8219</v>
      </c>
      <c r="B338">
        <v>87</v>
      </c>
      <c r="E338" t="s">
        <v>8221</v>
      </c>
      <c r="F338">
        <v>45</v>
      </c>
    </row>
    <row r="339" spans="1:6" x14ac:dyDescent="0.3">
      <c r="A339" t="s">
        <v>8219</v>
      </c>
      <c r="B339">
        <v>99</v>
      </c>
      <c r="E339" t="s">
        <v>8221</v>
      </c>
      <c r="F339">
        <v>29</v>
      </c>
    </row>
    <row r="340" spans="1:6" x14ac:dyDescent="0.3">
      <c r="A340" t="s">
        <v>8219</v>
      </c>
      <c r="B340">
        <v>276</v>
      </c>
      <c r="E340" t="s">
        <v>8221</v>
      </c>
      <c r="F340">
        <v>2</v>
      </c>
    </row>
    <row r="341" spans="1:6" x14ac:dyDescent="0.3">
      <c r="A341" t="s">
        <v>8219</v>
      </c>
      <c r="B341">
        <v>21</v>
      </c>
      <c r="E341" t="s">
        <v>8221</v>
      </c>
      <c r="F341">
        <v>30</v>
      </c>
    </row>
    <row r="342" spans="1:6" x14ac:dyDescent="0.3">
      <c r="A342" t="s">
        <v>8219</v>
      </c>
      <c r="B342">
        <v>41</v>
      </c>
      <c r="E342" t="s">
        <v>8221</v>
      </c>
      <c r="F342">
        <v>8</v>
      </c>
    </row>
    <row r="343" spans="1:6" x14ac:dyDescent="0.3">
      <c r="A343" t="s">
        <v>8219</v>
      </c>
      <c r="B343">
        <v>119</v>
      </c>
      <c r="E343" t="s">
        <v>8221</v>
      </c>
      <c r="F343">
        <v>1</v>
      </c>
    </row>
    <row r="344" spans="1:6" x14ac:dyDescent="0.3">
      <c r="A344" t="s">
        <v>8219</v>
      </c>
      <c r="B344">
        <v>153</v>
      </c>
      <c r="E344" t="s">
        <v>8221</v>
      </c>
      <c r="F344">
        <v>14</v>
      </c>
    </row>
    <row r="345" spans="1:6" x14ac:dyDescent="0.3">
      <c r="A345" t="s">
        <v>8219</v>
      </c>
      <c r="B345">
        <v>100</v>
      </c>
      <c r="E345" t="s">
        <v>8221</v>
      </c>
      <c r="F345">
        <v>24</v>
      </c>
    </row>
    <row r="346" spans="1:6" x14ac:dyDescent="0.3">
      <c r="A346" t="s">
        <v>8219</v>
      </c>
      <c r="B346">
        <v>143</v>
      </c>
      <c r="E346" t="s">
        <v>8221</v>
      </c>
      <c r="F346">
        <v>2</v>
      </c>
    </row>
    <row r="347" spans="1:6" x14ac:dyDescent="0.3">
      <c r="A347" t="s">
        <v>8219</v>
      </c>
      <c r="B347">
        <v>140</v>
      </c>
      <c r="E347" t="s">
        <v>8221</v>
      </c>
      <c r="F347">
        <v>21</v>
      </c>
    </row>
    <row r="348" spans="1:6" x14ac:dyDescent="0.3">
      <c r="A348" t="s">
        <v>8219</v>
      </c>
      <c r="B348">
        <v>35</v>
      </c>
      <c r="E348" t="s">
        <v>8221</v>
      </c>
      <c r="F348">
        <v>7</v>
      </c>
    </row>
    <row r="349" spans="1:6" x14ac:dyDescent="0.3">
      <c r="A349" t="s">
        <v>8219</v>
      </c>
      <c r="B349">
        <v>149</v>
      </c>
      <c r="E349" t="s">
        <v>8221</v>
      </c>
      <c r="F349">
        <v>0</v>
      </c>
    </row>
    <row r="350" spans="1:6" x14ac:dyDescent="0.3">
      <c r="A350" t="s">
        <v>8219</v>
      </c>
      <c r="B350">
        <v>130</v>
      </c>
      <c r="E350" t="s">
        <v>8221</v>
      </c>
      <c r="F350">
        <v>4</v>
      </c>
    </row>
    <row r="351" spans="1:6" x14ac:dyDescent="0.3">
      <c r="A351" t="s">
        <v>8219</v>
      </c>
      <c r="B351">
        <v>120</v>
      </c>
      <c r="E351" t="s">
        <v>8221</v>
      </c>
      <c r="F351">
        <v>32</v>
      </c>
    </row>
    <row r="352" spans="1:6" x14ac:dyDescent="0.3">
      <c r="A352" t="s">
        <v>8219</v>
      </c>
      <c r="B352">
        <v>265</v>
      </c>
      <c r="E352" t="s">
        <v>8221</v>
      </c>
      <c r="F352">
        <v>4</v>
      </c>
    </row>
    <row r="353" spans="1:6" x14ac:dyDescent="0.3">
      <c r="A353" t="s">
        <v>8219</v>
      </c>
      <c r="B353">
        <v>71</v>
      </c>
      <c r="E353" t="s">
        <v>8221</v>
      </c>
      <c r="F353">
        <v>9</v>
      </c>
    </row>
    <row r="354" spans="1:6" x14ac:dyDescent="0.3">
      <c r="A354" t="s">
        <v>8219</v>
      </c>
      <c r="B354">
        <v>13</v>
      </c>
      <c r="E354" t="s">
        <v>8221</v>
      </c>
      <c r="F354">
        <v>17</v>
      </c>
    </row>
    <row r="355" spans="1:6" x14ac:dyDescent="0.3">
      <c r="A355" t="s">
        <v>8219</v>
      </c>
      <c r="B355">
        <v>169</v>
      </c>
      <c r="E355" t="s">
        <v>8221</v>
      </c>
      <c r="F355">
        <v>5</v>
      </c>
    </row>
    <row r="356" spans="1:6" x14ac:dyDescent="0.3">
      <c r="A356" t="s">
        <v>8219</v>
      </c>
      <c r="B356">
        <v>57</v>
      </c>
      <c r="E356" t="s">
        <v>8221</v>
      </c>
      <c r="F356">
        <v>53</v>
      </c>
    </row>
    <row r="357" spans="1:6" x14ac:dyDescent="0.3">
      <c r="A357" t="s">
        <v>8219</v>
      </c>
      <c r="B357">
        <v>229</v>
      </c>
      <c r="E357" t="s">
        <v>8221</v>
      </c>
      <c r="F357">
        <v>7</v>
      </c>
    </row>
    <row r="358" spans="1:6" x14ac:dyDescent="0.3">
      <c r="A358" t="s">
        <v>8219</v>
      </c>
      <c r="B358">
        <v>108</v>
      </c>
      <c r="E358" t="s">
        <v>8221</v>
      </c>
      <c r="F358">
        <v>72</v>
      </c>
    </row>
    <row r="359" spans="1:6" x14ac:dyDescent="0.3">
      <c r="A359" t="s">
        <v>8219</v>
      </c>
      <c r="B359">
        <v>108</v>
      </c>
      <c r="E359" t="s">
        <v>8221</v>
      </c>
      <c r="F359">
        <v>0</v>
      </c>
    </row>
    <row r="360" spans="1:6" x14ac:dyDescent="0.3">
      <c r="A360" t="s">
        <v>8219</v>
      </c>
      <c r="B360">
        <v>41</v>
      </c>
      <c r="E360" t="s">
        <v>8221</v>
      </c>
      <c r="F360">
        <v>2</v>
      </c>
    </row>
    <row r="361" spans="1:6" x14ac:dyDescent="0.3">
      <c r="A361" t="s">
        <v>8219</v>
      </c>
      <c r="B361">
        <v>139</v>
      </c>
      <c r="E361" t="s">
        <v>8221</v>
      </c>
      <c r="F361">
        <v>8</v>
      </c>
    </row>
    <row r="362" spans="1:6" x14ac:dyDescent="0.3">
      <c r="A362" t="s">
        <v>8219</v>
      </c>
      <c r="B362">
        <v>19</v>
      </c>
      <c r="E362" t="s">
        <v>8221</v>
      </c>
      <c r="F362">
        <v>2</v>
      </c>
    </row>
    <row r="363" spans="1:6" x14ac:dyDescent="0.3">
      <c r="A363" t="s">
        <v>8219</v>
      </c>
      <c r="B363">
        <v>94</v>
      </c>
      <c r="E363" t="s">
        <v>8221</v>
      </c>
      <c r="F363">
        <v>0</v>
      </c>
    </row>
    <row r="364" spans="1:6" x14ac:dyDescent="0.3">
      <c r="A364" t="s">
        <v>8219</v>
      </c>
      <c r="B364">
        <v>23</v>
      </c>
      <c r="E364" t="s">
        <v>8221</v>
      </c>
      <c r="F364">
        <v>3</v>
      </c>
    </row>
    <row r="365" spans="1:6" x14ac:dyDescent="0.3">
      <c r="A365" t="s">
        <v>8219</v>
      </c>
      <c r="B365">
        <v>15</v>
      </c>
      <c r="E365" t="s">
        <v>8221</v>
      </c>
      <c r="F365">
        <v>4</v>
      </c>
    </row>
    <row r="366" spans="1:6" x14ac:dyDescent="0.3">
      <c r="A366" t="s">
        <v>8219</v>
      </c>
      <c r="B366">
        <v>62</v>
      </c>
      <c r="E366" t="s">
        <v>8221</v>
      </c>
      <c r="F366">
        <v>3</v>
      </c>
    </row>
    <row r="367" spans="1:6" x14ac:dyDescent="0.3">
      <c r="A367" t="s">
        <v>8219</v>
      </c>
      <c r="B367">
        <v>74</v>
      </c>
      <c r="E367" t="s">
        <v>8221</v>
      </c>
      <c r="F367">
        <v>6</v>
      </c>
    </row>
    <row r="368" spans="1:6" x14ac:dyDescent="0.3">
      <c r="A368" t="s">
        <v>8219</v>
      </c>
      <c r="B368">
        <v>97</v>
      </c>
      <c r="E368" t="s">
        <v>8221</v>
      </c>
      <c r="F368">
        <v>0</v>
      </c>
    </row>
    <row r="369" spans="1:6" x14ac:dyDescent="0.3">
      <c r="A369" t="s">
        <v>8219</v>
      </c>
      <c r="B369">
        <v>55</v>
      </c>
      <c r="E369" t="s">
        <v>8221</v>
      </c>
      <c r="F369">
        <v>0</v>
      </c>
    </row>
    <row r="370" spans="1:6" x14ac:dyDescent="0.3">
      <c r="A370" t="s">
        <v>8219</v>
      </c>
      <c r="B370">
        <v>44</v>
      </c>
      <c r="E370" t="s">
        <v>8221</v>
      </c>
      <c r="F370">
        <v>0</v>
      </c>
    </row>
    <row r="371" spans="1:6" x14ac:dyDescent="0.3">
      <c r="A371" t="s">
        <v>8219</v>
      </c>
      <c r="B371">
        <v>110</v>
      </c>
      <c r="E371" t="s">
        <v>8221</v>
      </c>
      <c r="F371">
        <v>8</v>
      </c>
    </row>
    <row r="372" spans="1:6" x14ac:dyDescent="0.3">
      <c r="A372" t="s">
        <v>8219</v>
      </c>
      <c r="B372">
        <v>59</v>
      </c>
      <c r="E372" t="s">
        <v>8221</v>
      </c>
      <c r="F372">
        <v>5</v>
      </c>
    </row>
    <row r="373" spans="1:6" x14ac:dyDescent="0.3">
      <c r="A373" t="s">
        <v>8219</v>
      </c>
      <c r="B373">
        <v>62</v>
      </c>
      <c r="E373" t="s">
        <v>8221</v>
      </c>
      <c r="F373">
        <v>0</v>
      </c>
    </row>
    <row r="374" spans="1:6" x14ac:dyDescent="0.3">
      <c r="A374" t="s">
        <v>8219</v>
      </c>
      <c r="B374">
        <v>105</v>
      </c>
      <c r="E374" t="s">
        <v>8221</v>
      </c>
      <c r="F374">
        <v>2</v>
      </c>
    </row>
    <row r="375" spans="1:6" x14ac:dyDescent="0.3">
      <c r="A375" t="s">
        <v>8219</v>
      </c>
      <c r="B375">
        <v>26</v>
      </c>
      <c r="E375" t="s">
        <v>8221</v>
      </c>
      <c r="F375">
        <v>24</v>
      </c>
    </row>
    <row r="376" spans="1:6" x14ac:dyDescent="0.3">
      <c r="A376" t="s">
        <v>8219</v>
      </c>
      <c r="B376">
        <v>49</v>
      </c>
      <c r="E376" t="s">
        <v>8221</v>
      </c>
      <c r="F376">
        <v>0</v>
      </c>
    </row>
    <row r="377" spans="1:6" x14ac:dyDescent="0.3">
      <c r="A377" t="s">
        <v>8219</v>
      </c>
      <c r="B377">
        <v>68</v>
      </c>
      <c r="E377" t="s">
        <v>8221</v>
      </c>
      <c r="F377">
        <v>9</v>
      </c>
    </row>
    <row r="378" spans="1:6" x14ac:dyDescent="0.3">
      <c r="A378" t="s">
        <v>8219</v>
      </c>
      <c r="B378">
        <v>22</v>
      </c>
      <c r="E378" t="s">
        <v>8221</v>
      </c>
      <c r="F378">
        <v>0</v>
      </c>
    </row>
    <row r="379" spans="1:6" x14ac:dyDescent="0.3">
      <c r="A379" t="s">
        <v>8219</v>
      </c>
      <c r="B379">
        <v>18</v>
      </c>
      <c r="E379" t="s">
        <v>8221</v>
      </c>
      <c r="F379">
        <v>1</v>
      </c>
    </row>
    <row r="380" spans="1:6" x14ac:dyDescent="0.3">
      <c r="A380" t="s">
        <v>8219</v>
      </c>
      <c r="B380">
        <v>19</v>
      </c>
      <c r="E380" t="s">
        <v>8221</v>
      </c>
      <c r="F380">
        <v>10</v>
      </c>
    </row>
    <row r="381" spans="1:6" x14ac:dyDescent="0.3">
      <c r="A381" t="s">
        <v>8219</v>
      </c>
      <c r="B381">
        <v>99</v>
      </c>
      <c r="E381" t="s">
        <v>8221</v>
      </c>
      <c r="F381">
        <v>1</v>
      </c>
    </row>
    <row r="382" spans="1:6" x14ac:dyDescent="0.3">
      <c r="A382" t="s">
        <v>8219</v>
      </c>
      <c r="B382">
        <v>27</v>
      </c>
      <c r="E382" t="s">
        <v>8221</v>
      </c>
      <c r="F382">
        <v>0</v>
      </c>
    </row>
    <row r="383" spans="1:6" x14ac:dyDescent="0.3">
      <c r="A383" t="s">
        <v>8219</v>
      </c>
      <c r="B383">
        <v>25</v>
      </c>
      <c r="E383" t="s">
        <v>8221</v>
      </c>
      <c r="F383">
        <v>20</v>
      </c>
    </row>
    <row r="384" spans="1:6" x14ac:dyDescent="0.3">
      <c r="A384" t="s">
        <v>8219</v>
      </c>
      <c r="B384">
        <v>14</v>
      </c>
      <c r="E384" t="s">
        <v>8221</v>
      </c>
      <c r="F384">
        <v>30</v>
      </c>
    </row>
    <row r="385" spans="1:6" x14ac:dyDescent="0.3">
      <c r="A385" t="s">
        <v>8219</v>
      </c>
      <c r="B385">
        <v>35</v>
      </c>
      <c r="E385" t="s">
        <v>8221</v>
      </c>
      <c r="F385">
        <v>6</v>
      </c>
    </row>
    <row r="386" spans="1:6" x14ac:dyDescent="0.3">
      <c r="A386" t="s">
        <v>8219</v>
      </c>
      <c r="B386">
        <v>10</v>
      </c>
      <c r="E386" t="s">
        <v>8221</v>
      </c>
      <c r="F386">
        <v>15</v>
      </c>
    </row>
    <row r="387" spans="1:6" x14ac:dyDescent="0.3">
      <c r="A387" t="s">
        <v>8219</v>
      </c>
      <c r="B387">
        <v>29</v>
      </c>
      <c r="E387" t="s">
        <v>8221</v>
      </c>
      <c r="F387">
        <v>5</v>
      </c>
    </row>
    <row r="388" spans="1:6" x14ac:dyDescent="0.3">
      <c r="A388" t="s">
        <v>8219</v>
      </c>
      <c r="B388">
        <v>44</v>
      </c>
      <c r="E388" t="s">
        <v>8221</v>
      </c>
      <c r="F388">
        <v>0</v>
      </c>
    </row>
    <row r="389" spans="1:6" x14ac:dyDescent="0.3">
      <c r="A389" t="s">
        <v>8219</v>
      </c>
      <c r="B389">
        <v>17</v>
      </c>
      <c r="E389" t="s">
        <v>8221</v>
      </c>
      <c r="F389">
        <v>0</v>
      </c>
    </row>
    <row r="390" spans="1:6" x14ac:dyDescent="0.3">
      <c r="A390" t="s">
        <v>8219</v>
      </c>
      <c r="B390">
        <v>34</v>
      </c>
      <c r="E390" t="s">
        <v>8221</v>
      </c>
      <c r="F390">
        <v>28</v>
      </c>
    </row>
    <row r="391" spans="1:6" x14ac:dyDescent="0.3">
      <c r="A391" t="s">
        <v>8219</v>
      </c>
      <c r="B391">
        <v>14</v>
      </c>
      <c r="E391" t="s">
        <v>8221</v>
      </c>
      <c r="F391">
        <v>0</v>
      </c>
    </row>
    <row r="392" spans="1:6" x14ac:dyDescent="0.3">
      <c r="A392" t="s">
        <v>8219</v>
      </c>
      <c r="B392">
        <v>156</v>
      </c>
      <c r="E392" t="s">
        <v>8221</v>
      </c>
      <c r="F392">
        <v>5</v>
      </c>
    </row>
    <row r="393" spans="1:6" x14ac:dyDescent="0.3">
      <c r="A393" t="s">
        <v>8219</v>
      </c>
      <c r="B393">
        <v>128</v>
      </c>
      <c r="E393" t="s">
        <v>8221</v>
      </c>
      <c r="F393">
        <v>7</v>
      </c>
    </row>
    <row r="394" spans="1:6" x14ac:dyDescent="0.3">
      <c r="A394" t="s">
        <v>8219</v>
      </c>
      <c r="B394">
        <v>60</v>
      </c>
      <c r="E394" t="s">
        <v>8221</v>
      </c>
      <c r="F394">
        <v>30</v>
      </c>
    </row>
    <row r="395" spans="1:6" x14ac:dyDescent="0.3">
      <c r="A395" t="s">
        <v>8219</v>
      </c>
      <c r="B395">
        <v>32</v>
      </c>
      <c r="E395" t="s">
        <v>8221</v>
      </c>
      <c r="F395">
        <v>2</v>
      </c>
    </row>
    <row r="396" spans="1:6" x14ac:dyDescent="0.3">
      <c r="A396" t="s">
        <v>8219</v>
      </c>
      <c r="B396">
        <v>53</v>
      </c>
      <c r="E396" t="s">
        <v>8221</v>
      </c>
      <c r="F396">
        <v>30</v>
      </c>
    </row>
    <row r="397" spans="1:6" x14ac:dyDescent="0.3">
      <c r="A397" t="s">
        <v>8219</v>
      </c>
      <c r="B397">
        <v>184</v>
      </c>
      <c r="E397" t="s">
        <v>8221</v>
      </c>
      <c r="F397">
        <v>2</v>
      </c>
    </row>
    <row r="398" spans="1:6" x14ac:dyDescent="0.3">
      <c r="A398" t="s">
        <v>8219</v>
      </c>
      <c r="B398">
        <v>90</v>
      </c>
      <c r="E398" t="s">
        <v>8221</v>
      </c>
      <c r="F398">
        <v>0</v>
      </c>
    </row>
    <row r="399" spans="1:6" x14ac:dyDescent="0.3">
      <c r="A399" t="s">
        <v>8219</v>
      </c>
      <c r="B399">
        <v>71</v>
      </c>
      <c r="E399" t="s">
        <v>8221</v>
      </c>
      <c r="F399">
        <v>2</v>
      </c>
    </row>
    <row r="400" spans="1:6" x14ac:dyDescent="0.3">
      <c r="A400" t="s">
        <v>8219</v>
      </c>
      <c r="B400">
        <v>87</v>
      </c>
      <c r="E400" t="s">
        <v>8221</v>
      </c>
      <c r="F400">
        <v>1</v>
      </c>
    </row>
    <row r="401" spans="1:6" x14ac:dyDescent="0.3">
      <c r="A401" t="s">
        <v>8219</v>
      </c>
      <c r="B401">
        <v>28</v>
      </c>
      <c r="E401" t="s">
        <v>8221</v>
      </c>
      <c r="F401">
        <v>2</v>
      </c>
    </row>
    <row r="402" spans="1:6" x14ac:dyDescent="0.3">
      <c r="A402" t="s">
        <v>8219</v>
      </c>
      <c r="B402">
        <v>56</v>
      </c>
      <c r="E402" t="s">
        <v>8221</v>
      </c>
      <c r="F402">
        <v>14</v>
      </c>
    </row>
    <row r="403" spans="1:6" x14ac:dyDescent="0.3">
      <c r="A403" t="s">
        <v>8219</v>
      </c>
      <c r="B403">
        <v>51</v>
      </c>
      <c r="E403" t="s">
        <v>8221</v>
      </c>
      <c r="F403">
        <v>31</v>
      </c>
    </row>
    <row r="404" spans="1:6" x14ac:dyDescent="0.3">
      <c r="A404" t="s">
        <v>8219</v>
      </c>
      <c r="B404">
        <v>75</v>
      </c>
      <c r="E404" t="s">
        <v>8221</v>
      </c>
      <c r="F404">
        <v>16</v>
      </c>
    </row>
    <row r="405" spans="1:6" x14ac:dyDescent="0.3">
      <c r="A405" t="s">
        <v>8219</v>
      </c>
      <c r="B405">
        <v>38</v>
      </c>
      <c r="E405" t="s">
        <v>8221</v>
      </c>
      <c r="F405">
        <v>12</v>
      </c>
    </row>
    <row r="406" spans="1:6" x14ac:dyDescent="0.3">
      <c r="A406" t="s">
        <v>8219</v>
      </c>
      <c r="B406">
        <v>18</v>
      </c>
      <c r="E406" t="s">
        <v>8221</v>
      </c>
      <c r="F406">
        <v>96</v>
      </c>
    </row>
    <row r="407" spans="1:6" x14ac:dyDescent="0.3">
      <c r="A407" t="s">
        <v>8219</v>
      </c>
      <c r="B407">
        <v>54</v>
      </c>
      <c r="E407" t="s">
        <v>8221</v>
      </c>
      <c r="F407">
        <v>16</v>
      </c>
    </row>
    <row r="408" spans="1:6" x14ac:dyDescent="0.3">
      <c r="A408" t="s">
        <v>8219</v>
      </c>
      <c r="B408">
        <v>71</v>
      </c>
      <c r="E408" t="s">
        <v>8221</v>
      </c>
      <c r="F408">
        <v>5</v>
      </c>
    </row>
    <row r="409" spans="1:6" x14ac:dyDescent="0.3">
      <c r="A409" t="s">
        <v>8219</v>
      </c>
      <c r="B409">
        <v>57</v>
      </c>
      <c r="E409" t="s">
        <v>8221</v>
      </c>
      <c r="F409">
        <v>0</v>
      </c>
    </row>
    <row r="410" spans="1:6" x14ac:dyDescent="0.3">
      <c r="A410" t="s">
        <v>8219</v>
      </c>
      <c r="B410">
        <v>43</v>
      </c>
      <c r="E410" t="s">
        <v>8221</v>
      </c>
      <c r="F410">
        <v>8</v>
      </c>
    </row>
    <row r="411" spans="1:6" x14ac:dyDescent="0.3">
      <c r="A411" t="s">
        <v>8219</v>
      </c>
      <c r="B411">
        <v>52</v>
      </c>
      <c r="E411" t="s">
        <v>8221</v>
      </c>
      <c r="F411">
        <v>7</v>
      </c>
    </row>
    <row r="412" spans="1:6" x14ac:dyDescent="0.3">
      <c r="A412" t="s">
        <v>8219</v>
      </c>
      <c r="B412">
        <v>27</v>
      </c>
      <c r="E412" t="s">
        <v>8221</v>
      </c>
      <c r="F412">
        <v>24</v>
      </c>
    </row>
    <row r="413" spans="1:6" x14ac:dyDescent="0.3">
      <c r="A413" t="s">
        <v>8219</v>
      </c>
      <c r="B413">
        <v>12</v>
      </c>
      <c r="E413" t="s">
        <v>8221</v>
      </c>
      <c r="F413">
        <v>121</v>
      </c>
    </row>
    <row r="414" spans="1:6" x14ac:dyDescent="0.3">
      <c r="A414" t="s">
        <v>8219</v>
      </c>
      <c r="B414">
        <v>33</v>
      </c>
      <c r="E414" t="s">
        <v>8221</v>
      </c>
      <c r="F414">
        <v>196</v>
      </c>
    </row>
    <row r="415" spans="1:6" x14ac:dyDescent="0.3">
      <c r="A415" t="s">
        <v>8219</v>
      </c>
      <c r="B415">
        <v>96</v>
      </c>
      <c r="E415" t="s">
        <v>8221</v>
      </c>
      <c r="F415">
        <v>5</v>
      </c>
    </row>
    <row r="416" spans="1:6" x14ac:dyDescent="0.3">
      <c r="A416" t="s">
        <v>8219</v>
      </c>
      <c r="B416">
        <v>28</v>
      </c>
      <c r="E416" t="s">
        <v>8221</v>
      </c>
      <c r="F416">
        <v>73</v>
      </c>
    </row>
    <row r="417" spans="1:6" x14ac:dyDescent="0.3">
      <c r="A417" t="s">
        <v>8219</v>
      </c>
      <c r="B417">
        <v>43</v>
      </c>
      <c r="E417" t="s">
        <v>8221</v>
      </c>
      <c r="F417">
        <v>93</v>
      </c>
    </row>
    <row r="418" spans="1:6" x14ac:dyDescent="0.3">
      <c r="A418" t="s">
        <v>8219</v>
      </c>
      <c r="B418">
        <v>205</v>
      </c>
      <c r="E418" t="s">
        <v>8221</v>
      </c>
      <c r="F418">
        <v>17</v>
      </c>
    </row>
    <row r="419" spans="1:6" x14ac:dyDescent="0.3">
      <c r="A419" t="s">
        <v>8219</v>
      </c>
      <c r="B419">
        <v>23</v>
      </c>
      <c r="E419" t="s">
        <v>8221</v>
      </c>
      <c r="F419">
        <v>7</v>
      </c>
    </row>
    <row r="420" spans="1:6" x14ac:dyDescent="0.3">
      <c r="A420" t="s">
        <v>8219</v>
      </c>
      <c r="B420">
        <v>19</v>
      </c>
      <c r="E420" t="s">
        <v>8221</v>
      </c>
      <c r="F420">
        <v>17</v>
      </c>
    </row>
    <row r="421" spans="1:6" x14ac:dyDescent="0.3">
      <c r="A421" t="s">
        <v>8219</v>
      </c>
      <c r="B421">
        <v>14</v>
      </c>
      <c r="E421" t="s">
        <v>8221</v>
      </c>
      <c r="F421">
        <v>171</v>
      </c>
    </row>
    <row r="422" spans="1:6" x14ac:dyDescent="0.3">
      <c r="A422" t="s">
        <v>8219</v>
      </c>
      <c r="B422">
        <v>38</v>
      </c>
      <c r="E422" t="s">
        <v>8221</v>
      </c>
      <c r="F422">
        <v>188</v>
      </c>
    </row>
    <row r="423" spans="1:6" x14ac:dyDescent="0.3">
      <c r="A423" t="s">
        <v>8219</v>
      </c>
      <c r="B423">
        <v>78</v>
      </c>
      <c r="E423" t="s">
        <v>8221</v>
      </c>
      <c r="F423">
        <v>110</v>
      </c>
    </row>
    <row r="424" spans="1:6" x14ac:dyDescent="0.3">
      <c r="A424" t="s">
        <v>8219</v>
      </c>
      <c r="B424">
        <v>69</v>
      </c>
      <c r="E424" t="s">
        <v>8221</v>
      </c>
      <c r="F424">
        <v>37</v>
      </c>
    </row>
    <row r="425" spans="1:6" x14ac:dyDescent="0.3">
      <c r="A425" t="s">
        <v>8219</v>
      </c>
      <c r="B425">
        <v>33</v>
      </c>
      <c r="E425" t="s">
        <v>8221</v>
      </c>
      <c r="F425">
        <v>9</v>
      </c>
    </row>
    <row r="426" spans="1:6" x14ac:dyDescent="0.3">
      <c r="A426" t="s">
        <v>8219</v>
      </c>
      <c r="B426">
        <v>54</v>
      </c>
      <c r="E426" t="s">
        <v>8221</v>
      </c>
      <c r="F426">
        <v>29</v>
      </c>
    </row>
    <row r="427" spans="1:6" x14ac:dyDescent="0.3">
      <c r="A427" t="s">
        <v>8219</v>
      </c>
      <c r="B427">
        <v>99</v>
      </c>
      <c r="E427" t="s">
        <v>8221</v>
      </c>
      <c r="F427">
        <v>6</v>
      </c>
    </row>
    <row r="428" spans="1:6" x14ac:dyDescent="0.3">
      <c r="A428" t="s">
        <v>8219</v>
      </c>
      <c r="B428">
        <v>49</v>
      </c>
      <c r="E428" t="s">
        <v>8221</v>
      </c>
      <c r="F428">
        <v>30</v>
      </c>
    </row>
    <row r="429" spans="1:6" x14ac:dyDescent="0.3">
      <c r="A429" t="s">
        <v>8219</v>
      </c>
      <c r="B429">
        <v>11</v>
      </c>
      <c r="E429" t="s">
        <v>8221</v>
      </c>
      <c r="F429">
        <v>81</v>
      </c>
    </row>
    <row r="430" spans="1:6" x14ac:dyDescent="0.3">
      <c r="A430" t="s">
        <v>8219</v>
      </c>
      <c r="B430">
        <v>38</v>
      </c>
      <c r="E430" t="s">
        <v>8221</v>
      </c>
      <c r="F430">
        <v>4</v>
      </c>
    </row>
    <row r="431" spans="1:6" x14ac:dyDescent="0.3">
      <c r="A431" t="s">
        <v>8219</v>
      </c>
      <c r="B431">
        <v>16</v>
      </c>
      <c r="E431" t="s">
        <v>8221</v>
      </c>
      <c r="F431">
        <v>11</v>
      </c>
    </row>
    <row r="432" spans="1:6" x14ac:dyDescent="0.3">
      <c r="A432" t="s">
        <v>8219</v>
      </c>
      <c r="B432">
        <v>32</v>
      </c>
      <c r="E432" t="s">
        <v>8221</v>
      </c>
      <c r="F432">
        <v>14</v>
      </c>
    </row>
    <row r="433" spans="1:6" x14ac:dyDescent="0.3">
      <c r="A433" t="s">
        <v>8219</v>
      </c>
      <c r="B433">
        <v>20</v>
      </c>
      <c r="E433" t="s">
        <v>8221</v>
      </c>
      <c r="F433">
        <v>5</v>
      </c>
    </row>
    <row r="434" spans="1:6" x14ac:dyDescent="0.3">
      <c r="A434" t="s">
        <v>8219</v>
      </c>
      <c r="B434">
        <v>154</v>
      </c>
      <c r="E434" t="s">
        <v>8221</v>
      </c>
      <c r="F434">
        <v>45</v>
      </c>
    </row>
    <row r="435" spans="1:6" x14ac:dyDescent="0.3">
      <c r="A435" t="s">
        <v>8219</v>
      </c>
      <c r="B435">
        <v>41</v>
      </c>
      <c r="E435" t="s">
        <v>8221</v>
      </c>
      <c r="F435">
        <v>8</v>
      </c>
    </row>
    <row r="436" spans="1:6" x14ac:dyDescent="0.3">
      <c r="A436" t="s">
        <v>8219</v>
      </c>
      <c r="B436">
        <v>75</v>
      </c>
      <c r="E436" t="s">
        <v>8221</v>
      </c>
      <c r="F436">
        <v>3</v>
      </c>
    </row>
    <row r="437" spans="1:6" x14ac:dyDescent="0.3">
      <c r="A437" t="s">
        <v>8219</v>
      </c>
      <c r="B437">
        <v>40</v>
      </c>
      <c r="E437" t="s">
        <v>8221</v>
      </c>
      <c r="F437">
        <v>24</v>
      </c>
    </row>
    <row r="438" spans="1:6" x14ac:dyDescent="0.3">
      <c r="A438" t="s">
        <v>8219</v>
      </c>
      <c r="B438">
        <v>46</v>
      </c>
      <c r="E438" t="s">
        <v>8221</v>
      </c>
      <c r="F438">
        <v>18</v>
      </c>
    </row>
    <row r="439" spans="1:6" x14ac:dyDescent="0.3">
      <c r="A439" t="s">
        <v>8219</v>
      </c>
      <c r="B439">
        <v>62</v>
      </c>
      <c r="E439" t="s">
        <v>8221</v>
      </c>
      <c r="F439">
        <v>12</v>
      </c>
    </row>
    <row r="440" spans="1:6" x14ac:dyDescent="0.3">
      <c r="A440" t="s">
        <v>8219</v>
      </c>
      <c r="B440">
        <v>61</v>
      </c>
      <c r="E440" t="s">
        <v>8221</v>
      </c>
      <c r="F440">
        <v>123</v>
      </c>
    </row>
    <row r="441" spans="1:6" x14ac:dyDescent="0.3">
      <c r="A441" t="s">
        <v>8219</v>
      </c>
      <c r="B441">
        <v>96</v>
      </c>
      <c r="E441" t="s">
        <v>8221</v>
      </c>
      <c r="F441">
        <v>96</v>
      </c>
    </row>
    <row r="442" spans="1:6" x14ac:dyDescent="0.3">
      <c r="A442" t="s">
        <v>8219</v>
      </c>
      <c r="B442">
        <v>190</v>
      </c>
      <c r="E442" t="s">
        <v>8221</v>
      </c>
      <c r="F442">
        <v>31</v>
      </c>
    </row>
    <row r="443" spans="1:6" x14ac:dyDescent="0.3">
      <c r="A443" t="s">
        <v>8219</v>
      </c>
      <c r="B443">
        <v>94</v>
      </c>
      <c r="E443" t="s">
        <v>8221</v>
      </c>
      <c r="F443">
        <v>4</v>
      </c>
    </row>
    <row r="444" spans="1:6" x14ac:dyDescent="0.3">
      <c r="A444" t="s">
        <v>8219</v>
      </c>
      <c r="B444">
        <v>39</v>
      </c>
      <c r="E444" t="s">
        <v>8221</v>
      </c>
      <c r="F444">
        <v>3</v>
      </c>
    </row>
    <row r="445" spans="1:6" x14ac:dyDescent="0.3">
      <c r="A445" t="s">
        <v>8219</v>
      </c>
      <c r="B445">
        <v>127</v>
      </c>
      <c r="E445" t="s">
        <v>8221</v>
      </c>
      <c r="F445">
        <v>179</v>
      </c>
    </row>
    <row r="446" spans="1:6" x14ac:dyDescent="0.3">
      <c r="A446" t="s">
        <v>8219</v>
      </c>
      <c r="B446">
        <v>159</v>
      </c>
      <c r="E446" t="s">
        <v>8221</v>
      </c>
      <c r="F446">
        <v>3</v>
      </c>
    </row>
    <row r="447" spans="1:6" x14ac:dyDescent="0.3">
      <c r="A447" t="s">
        <v>8219</v>
      </c>
      <c r="B447">
        <v>177</v>
      </c>
      <c r="E447" t="s">
        <v>8221</v>
      </c>
      <c r="F447">
        <v>23</v>
      </c>
    </row>
    <row r="448" spans="1:6" x14ac:dyDescent="0.3">
      <c r="A448" t="s">
        <v>8219</v>
      </c>
      <c r="B448">
        <v>47</v>
      </c>
      <c r="E448" t="s">
        <v>8221</v>
      </c>
      <c r="F448">
        <v>23</v>
      </c>
    </row>
    <row r="449" spans="1:6" x14ac:dyDescent="0.3">
      <c r="A449" t="s">
        <v>8219</v>
      </c>
      <c r="B449">
        <v>1</v>
      </c>
      <c r="E449" t="s">
        <v>8221</v>
      </c>
      <c r="F449">
        <v>41</v>
      </c>
    </row>
    <row r="450" spans="1:6" x14ac:dyDescent="0.3">
      <c r="A450" t="s">
        <v>8219</v>
      </c>
      <c r="B450">
        <v>16</v>
      </c>
      <c r="E450" t="s">
        <v>8221</v>
      </c>
      <c r="F450">
        <v>0</v>
      </c>
    </row>
    <row r="451" spans="1:6" x14ac:dyDescent="0.3">
      <c r="A451" t="s">
        <v>8219</v>
      </c>
      <c r="B451">
        <v>115</v>
      </c>
      <c r="E451" t="s">
        <v>8221</v>
      </c>
      <c r="F451">
        <v>32</v>
      </c>
    </row>
    <row r="452" spans="1:6" x14ac:dyDescent="0.3">
      <c r="A452" t="s">
        <v>8219</v>
      </c>
      <c r="B452">
        <v>133</v>
      </c>
      <c r="E452" t="s">
        <v>8221</v>
      </c>
      <c r="F452">
        <v>2</v>
      </c>
    </row>
    <row r="453" spans="1:6" x14ac:dyDescent="0.3">
      <c r="A453" t="s">
        <v>8219</v>
      </c>
      <c r="B453">
        <v>70</v>
      </c>
      <c r="E453" t="s">
        <v>8221</v>
      </c>
      <c r="F453">
        <v>7</v>
      </c>
    </row>
    <row r="454" spans="1:6" x14ac:dyDescent="0.3">
      <c r="A454" t="s">
        <v>8219</v>
      </c>
      <c r="B454">
        <v>62</v>
      </c>
      <c r="E454" t="s">
        <v>8221</v>
      </c>
      <c r="F454">
        <v>4</v>
      </c>
    </row>
    <row r="455" spans="1:6" x14ac:dyDescent="0.3">
      <c r="A455" t="s">
        <v>8219</v>
      </c>
      <c r="B455">
        <v>10</v>
      </c>
      <c r="E455" t="s">
        <v>8221</v>
      </c>
      <c r="F455">
        <v>196</v>
      </c>
    </row>
    <row r="456" spans="1:6" x14ac:dyDescent="0.3">
      <c r="A456" t="s">
        <v>8219</v>
      </c>
      <c r="B456">
        <v>499</v>
      </c>
      <c r="E456" t="s">
        <v>8221</v>
      </c>
      <c r="F456">
        <v>11</v>
      </c>
    </row>
    <row r="457" spans="1:6" x14ac:dyDescent="0.3">
      <c r="A457" t="s">
        <v>8219</v>
      </c>
      <c r="B457">
        <v>47</v>
      </c>
      <c r="E457" t="s">
        <v>8221</v>
      </c>
      <c r="F457">
        <v>9</v>
      </c>
    </row>
    <row r="458" spans="1:6" x14ac:dyDescent="0.3">
      <c r="A458" t="s">
        <v>8219</v>
      </c>
      <c r="B458">
        <v>28</v>
      </c>
      <c r="E458" t="s">
        <v>8221</v>
      </c>
      <c r="F458">
        <v>5</v>
      </c>
    </row>
    <row r="459" spans="1:6" x14ac:dyDescent="0.3">
      <c r="A459" t="s">
        <v>8219</v>
      </c>
      <c r="B459">
        <v>24</v>
      </c>
      <c r="E459" t="s">
        <v>8221</v>
      </c>
      <c r="F459">
        <v>8</v>
      </c>
    </row>
    <row r="460" spans="1:6" x14ac:dyDescent="0.3">
      <c r="A460" t="s">
        <v>8219</v>
      </c>
      <c r="B460">
        <v>76</v>
      </c>
      <c r="E460" t="s">
        <v>8221</v>
      </c>
      <c r="F460">
        <v>229</v>
      </c>
    </row>
    <row r="461" spans="1:6" x14ac:dyDescent="0.3">
      <c r="A461" t="s">
        <v>8219</v>
      </c>
      <c r="B461">
        <v>98</v>
      </c>
      <c r="E461" t="s">
        <v>8221</v>
      </c>
      <c r="F461">
        <v>40</v>
      </c>
    </row>
    <row r="462" spans="1:6" x14ac:dyDescent="0.3">
      <c r="A462" t="s">
        <v>8219</v>
      </c>
      <c r="B462">
        <v>30</v>
      </c>
      <c r="E462" t="s">
        <v>8221</v>
      </c>
      <c r="F462">
        <v>123</v>
      </c>
    </row>
    <row r="463" spans="1:6" x14ac:dyDescent="0.3">
      <c r="A463" t="s">
        <v>8219</v>
      </c>
      <c r="B463">
        <v>478</v>
      </c>
      <c r="E463" t="s">
        <v>8221</v>
      </c>
      <c r="F463">
        <v>5</v>
      </c>
    </row>
    <row r="464" spans="1:6" x14ac:dyDescent="0.3">
      <c r="A464" t="s">
        <v>8219</v>
      </c>
      <c r="B464">
        <v>74</v>
      </c>
      <c r="E464" t="s">
        <v>8221</v>
      </c>
      <c r="F464">
        <v>148</v>
      </c>
    </row>
    <row r="465" spans="1:6" x14ac:dyDescent="0.3">
      <c r="A465" t="s">
        <v>8219</v>
      </c>
      <c r="B465">
        <v>131</v>
      </c>
      <c r="E465" t="s">
        <v>8221</v>
      </c>
      <c r="F465">
        <v>10</v>
      </c>
    </row>
    <row r="466" spans="1:6" x14ac:dyDescent="0.3">
      <c r="A466" t="s">
        <v>8219</v>
      </c>
      <c r="B466">
        <v>61</v>
      </c>
      <c r="E466" t="s">
        <v>8221</v>
      </c>
      <c r="F466">
        <v>4</v>
      </c>
    </row>
    <row r="467" spans="1:6" x14ac:dyDescent="0.3">
      <c r="A467" t="s">
        <v>8219</v>
      </c>
      <c r="B467">
        <v>1071</v>
      </c>
      <c r="E467" t="s">
        <v>8221</v>
      </c>
      <c r="F467">
        <v>21</v>
      </c>
    </row>
    <row r="468" spans="1:6" x14ac:dyDescent="0.3">
      <c r="A468" t="s">
        <v>8219</v>
      </c>
      <c r="B468">
        <v>122</v>
      </c>
      <c r="E468" t="s">
        <v>8221</v>
      </c>
      <c r="F468">
        <v>2</v>
      </c>
    </row>
    <row r="469" spans="1:6" x14ac:dyDescent="0.3">
      <c r="A469" t="s">
        <v>8219</v>
      </c>
      <c r="B469">
        <v>111</v>
      </c>
      <c r="E469" t="s">
        <v>8221</v>
      </c>
      <c r="F469">
        <v>0</v>
      </c>
    </row>
    <row r="470" spans="1:6" x14ac:dyDescent="0.3">
      <c r="A470" t="s">
        <v>8219</v>
      </c>
      <c r="B470">
        <v>255</v>
      </c>
      <c r="E470" t="s">
        <v>8221</v>
      </c>
      <c r="F470">
        <v>4</v>
      </c>
    </row>
    <row r="471" spans="1:6" x14ac:dyDescent="0.3">
      <c r="A471" t="s">
        <v>8219</v>
      </c>
      <c r="B471">
        <v>141</v>
      </c>
      <c r="E471" t="s">
        <v>8221</v>
      </c>
      <c r="F471">
        <v>1</v>
      </c>
    </row>
    <row r="472" spans="1:6" x14ac:dyDescent="0.3">
      <c r="A472" t="s">
        <v>8219</v>
      </c>
      <c r="B472">
        <v>159</v>
      </c>
      <c r="E472" t="s">
        <v>8221</v>
      </c>
      <c r="F472">
        <v>30</v>
      </c>
    </row>
    <row r="473" spans="1:6" x14ac:dyDescent="0.3">
      <c r="A473" t="s">
        <v>8219</v>
      </c>
      <c r="B473">
        <v>99</v>
      </c>
      <c r="E473" t="s">
        <v>8221</v>
      </c>
      <c r="F473">
        <v>3</v>
      </c>
    </row>
    <row r="474" spans="1:6" x14ac:dyDescent="0.3">
      <c r="A474" t="s">
        <v>8219</v>
      </c>
      <c r="B474">
        <v>96</v>
      </c>
      <c r="E474" t="s">
        <v>8221</v>
      </c>
      <c r="F474">
        <v>975</v>
      </c>
    </row>
    <row r="475" spans="1:6" x14ac:dyDescent="0.3">
      <c r="A475" t="s">
        <v>8219</v>
      </c>
      <c r="B475">
        <v>27</v>
      </c>
      <c r="E475" t="s">
        <v>8221</v>
      </c>
      <c r="F475">
        <v>167</v>
      </c>
    </row>
    <row r="476" spans="1:6" x14ac:dyDescent="0.3">
      <c r="A476" t="s">
        <v>8219</v>
      </c>
      <c r="B476">
        <v>166</v>
      </c>
      <c r="E476" t="s">
        <v>8221</v>
      </c>
      <c r="F476">
        <v>5</v>
      </c>
    </row>
    <row r="477" spans="1:6" x14ac:dyDescent="0.3">
      <c r="A477" t="s">
        <v>8219</v>
      </c>
      <c r="B477">
        <v>76</v>
      </c>
      <c r="E477" t="s">
        <v>8221</v>
      </c>
      <c r="F477">
        <v>18</v>
      </c>
    </row>
    <row r="478" spans="1:6" x14ac:dyDescent="0.3">
      <c r="A478" t="s">
        <v>8219</v>
      </c>
      <c r="B478">
        <v>211</v>
      </c>
      <c r="E478" t="s">
        <v>8221</v>
      </c>
      <c r="F478">
        <v>98</v>
      </c>
    </row>
    <row r="479" spans="1:6" x14ac:dyDescent="0.3">
      <c r="A479" t="s">
        <v>8219</v>
      </c>
      <c r="B479">
        <v>21</v>
      </c>
      <c r="E479" t="s">
        <v>8221</v>
      </c>
      <c r="F479">
        <v>4</v>
      </c>
    </row>
    <row r="480" spans="1:6" x14ac:dyDescent="0.3">
      <c r="A480" t="s">
        <v>8219</v>
      </c>
      <c r="B480">
        <v>61</v>
      </c>
      <c r="E480" t="s">
        <v>8221</v>
      </c>
      <c r="F480">
        <v>3</v>
      </c>
    </row>
    <row r="481" spans="1:6" x14ac:dyDescent="0.3">
      <c r="A481" t="s">
        <v>8219</v>
      </c>
      <c r="B481">
        <v>30</v>
      </c>
      <c r="E481" t="s">
        <v>8221</v>
      </c>
      <c r="F481">
        <v>1</v>
      </c>
    </row>
    <row r="482" spans="1:6" x14ac:dyDescent="0.3">
      <c r="A482" t="s">
        <v>8219</v>
      </c>
      <c r="B482">
        <v>375</v>
      </c>
      <c r="E482" t="s">
        <v>8221</v>
      </c>
      <c r="F482">
        <v>0</v>
      </c>
    </row>
    <row r="483" spans="1:6" x14ac:dyDescent="0.3">
      <c r="A483" t="s">
        <v>8219</v>
      </c>
      <c r="B483">
        <v>111</v>
      </c>
      <c r="E483" t="s">
        <v>8221</v>
      </c>
      <c r="F483">
        <v>9</v>
      </c>
    </row>
    <row r="484" spans="1:6" x14ac:dyDescent="0.3">
      <c r="A484" t="s">
        <v>8219</v>
      </c>
      <c r="B484">
        <v>123</v>
      </c>
      <c r="E484" t="s">
        <v>8221</v>
      </c>
      <c r="F484">
        <v>2</v>
      </c>
    </row>
    <row r="485" spans="1:6" x14ac:dyDescent="0.3">
      <c r="A485" t="s">
        <v>8219</v>
      </c>
      <c r="B485">
        <v>70</v>
      </c>
      <c r="E485" t="s">
        <v>8221</v>
      </c>
      <c r="F485">
        <v>0</v>
      </c>
    </row>
    <row r="486" spans="1:6" x14ac:dyDescent="0.3">
      <c r="A486" t="s">
        <v>8219</v>
      </c>
      <c r="B486">
        <v>85</v>
      </c>
      <c r="E486" t="s">
        <v>8221</v>
      </c>
      <c r="F486">
        <v>147</v>
      </c>
    </row>
    <row r="487" spans="1:6" x14ac:dyDescent="0.3">
      <c r="A487" t="s">
        <v>8219</v>
      </c>
      <c r="B487">
        <v>86</v>
      </c>
      <c r="E487" t="s">
        <v>8221</v>
      </c>
      <c r="F487">
        <v>49</v>
      </c>
    </row>
    <row r="488" spans="1:6" x14ac:dyDescent="0.3">
      <c r="A488" t="s">
        <v>8219</v>
      </c>
      <c r="B488">
        <v>13</v>
      </c>
      <c r="E488" t="s">
        <v>8221</v>
      </c>
      <c r="F488">
        <v>1</v>
      </c>
    </row>
    <row r="489" spans="1:6" x14ac:dyDescent="0.3">
      <c r="A489" t="s">
        <v>8219</v>
      </c>
      <c r="B489">
        <v>33</v>
      </c>
      <c r="E489" t="s">
        <v>8221</v>
      </c>
      <c r="F489">
        <v>2</v>
      </c>
    </row>
    <row r="490" spans="1:6" x14ac:dyDescent="0.3">
      <c r="A490" t="s">
        <v>8219</v>
      </c>
      <c r="B490">
        <v>15</v>
      </c>
      <c r="E490" t="s">
        <v>8221</v>
      </c>
      <c r="F490">
        <v>7</v>
      </c>
    </row>
    <row r="491" spans="1:6" x14ac:dyDescent="0.3">
      <c r="A491" t="s">
        <v>8219</v>
      </c>
      <c r="B491">
        <v>273</v>
      </c>
      <c r="E491" t="s">
        <v>8221</v>
      </c>
      <c r="F491">
        <v>4</v>
      </c>
    </row>
    <row r="492" spans="1:6" x14ac:dyDescent="0.3">
      <c r="A492" t="s">
        <v>8219</v>
      </c>
      <c r="B492">
        <v>714</v>
      </c>
      <c r="E492" t="s">
        <v>8221</v>
      </c>
      <c r="F492">
        <v>27</v>
      </c>
    </row>
    <row r="493" spans="1:6" x14ac:dyDescent="0.3">
      <c r="A493" t="s">
        <v>8219</v>
      </c>
      <c r="B493">
        <v>170</v>
      </c>
      <c r="E493" t="s">
        <v>8221</v>
      </c>
      <c r="F493">
        <v>94</v>
      </c>
    </row>
    <row r="494" spans="1:6" x14ac:dyDescent="0.3">
      <c r="A494" t="s">
        <v>8219</v>
      </c>
      <c r="B494">
        <v>512</v>
      </c>
      <c r="E494" t="s">
        <v>8221</v>
      </c>
      <c r="F494">
        <v>29</v>
      </c>
    </row>
    <row r="495" spans="1:6" x14ac:dyDescent="0.3">
      <c r="A495" t="s">
        <v>8219</v>
      </c>
      <c r="B495">
        <v>314</v>
      </c>
      <c r="E495" t="s">
        <v>8221</v>
      </c>
      <c r="F495">
        <v>7</v>
      </c>
    </row>
    <row r="496" spans="1:6" x14ac:dyDescent="0.3">
      <c r="A496" t="s">
        <v>8219</v>
      </c>
      <c r="B496">
        <v>167</v>
      </c>
      <c r="E496" t="s">
        <v>8221</v>
      </c>
      <c r="F496">
        <v>22</v>
      </c>
    </row>
    <row r="497" spans="1:6" x14ac:dyDescent="0.3">
      <c r="A497" t="s">
        <v>8219</v>
      </c>
      <c r="B497">
        <v>9</v>
      </c>
      <c r="E497" t="s">
        <v>8221</v>
      </c>
      <c r="F497">
        <v>1</v>
      </c>
    </row>
    <row r="498" spans="1:6" x14ac:dyDescent="0.3">
      <c r="A498" t="s">
        <v>8219</v>
      </c>
      <c r="B498">
        <v>103</v>
      </c>
      <c r="E498" t="s">
        <v>8221</v>
      </c>
      <c r="F498">
        <v>10</v>
      </c>
    </row>
    <row r="499" spans="1:6" x14ac:dyDescent="0.3">
      <c r="A499" t="s">
        <v>8219</v>
      </c>
      <c r="B499">
        <v>111</v>
      </c>
      <c r="E499" t="s">
        <v>8221</v>
      </c>
      <c r="F499">
        <v>6</v>
      </c>
    </row>
    <row r="500" spans="1:6" x14ac:dyDescent="0.3">
      <c r="A500" t="s">
        <v>8219</v>
      </c>
      <c r="B500">
        <v>271</v>
      </c>
      <c r="E500" t="s">
        <v>8221</v>
      </c>
      <c r="F500">
        <v>24</v>
      </c>
    </row>
    <row r="501" spans="1:6" x14ac:dyDescent="0.3">
      <c r="A501" t="s">
        <v>8219</v>
      </c>
      <c r="B501">
        <v>101</v>
      </c>
      <c r="E501" t="s">
        <v>8221</v>
      </c>
      <c r="F501">
        <v>15</v>
      </c>
    </row>
    <row r="502" spans="1:6" x14ac:dyDescent="0.3">
      <c r="A502" t="s">
        <v>8219</v>
      </c>
      <c r="B502">
        <v>57</v>
      </c>
      <c r="E502" t="s">
        <v>8221</v>
      </c>
      <c r="F502">
        <v>37</v>
      </c>
    </row>
    <row r="503" spans="1:6" x14ac:dyDescent="0.3">
      <c r="A503" t="s">
        <v>8219</v>
      </c>
      <c r="B503">
        <v>62</v>
      </c>
      <c r="E503" t="s">
        <v>8221</v>
      </c>
      <c r="F503">
        <v>20</v>
      </c>
    </row>
    <row r="504" spans="1:6" x14ac:dyDescent="0.3">
      <c r="A504" t="s">
        <v>8219</v>
      </c>
      <c r="B504">
        <v>32</v>
      </c>
      <c r="E504" t="s">
        <v>8221</v>
      </c>
      <c r="F504">
        <v>7</v>
      </c>
    </row>
    <row r="505" spans="1:6" x14ac:dyDescent="0.3">
      <c r="A505" t="s">
        <v>8219</v>
      </c>
      <c r="B505">
        <v>141</v>
      </c>
      <c r="E505" t="s">
        <v>8221</v>
      </c>
      <c r="F505">
        <v>0</v>
      </c>
    </row>
    <row r="506" spans="1:6" x14ac:dyDescent="0.3">
      <c r="A506" t="s">
        <v>8219</v>
      </c>
      <c r="B506">
        <v>75</v>
      </c>
      <c r="E506" t="s">
        <v>8221</v>
      </c>
      <c r="F506">
        <v>21</v>
      </c>
    </row>
    <row r="507" spans="1:6" x14ac:dyDescent="0.3">
      <c r="A507" t="s">
        <v>8219</v>
      </c>
      <c r="B507">
        <v>46</v>
      </c>
      <c r="E507" t="s">
        <v>8221</v>
      </c>
      <c r="F507">
        <v>3</v>
      </c>
    </row>
    <row r="508" spans="1:6" x14ac:dyDescent="0.3">
      <c r="A508" t="s">
        <v>8219</v>
      </c>
      <c r="B508">
        <v>103</v>
      </c>
      <c r="E508" t="s">
        <v>8221</v>
      </c>
      <c r="F508">
        <v>11</v>
      </c>
    </row>
    <row r="509" spans="1:6" x14ac:dyDescent="0.3">
      <c r="A509" t="s">
        <v>8219</v>
      </c>
      <c r="B509">
        <v>6</v>
      </c>
      <c r="E509" t="s">
        <v>8221</v>
      </c>
      <c r="F509">
        <v>1</v>
      </c>
    </row>
    <row r="510" spans="1:6" x14ac:dyDescent="0.3">
      <c r="A510" t="s">
        <v>8219</v>
      </c>
      <c r="B510">
        <v>83</v>
      </c>
      <c r="E510" t="s">
        <v>8221</v>
      </c>
      <c r="F510">
        <v>312</v>
      </c>
    </row>
    <row r="511" spans="1:6" x14ac:dyDescent="0.3">
      <c r="A511" t="s">
        <v>8219</v>
      </c>
      <c r="B511">
        <v>108</v>
      </c>
      <c r="E511" t="s">
        <v>8221</v>
      </c>
      <c r="F511">
        <v>1</v>
      </c>
    </row>
    <row r="512" spans="1:6" x14ac:dyDescent="0.3">
      <c r="A512" t="s">
        <v>8219</v>
      </c>
      <c r="B512">
        <v>25</v>
      </c>
      <c r="E512" t="s">
        <v>8221</v>
      </c>
      <c r="F512">
        <v>3</v>
      </c>
    </row>
    <row r="513" spans="1:6" x14ac:dyDescent="0.3">
      <c r="A513" t="s">
        <v>8219</v>
      </c>
      <c r="B513">
        <v>549</v>
      </c>
      <c r="E513" t="s">
        <v>8221</v>
      </c>
      <c r="F513">
        <v>4</v>
      </c>
    </row>
    <row r="514" spans="1:6" x14ac:dyDescent="0.3">
      <c r="A514" t="s">
        <v>8219</v>
      </c>
      <c r="B514">
        <v>222</v>
      </c>
      <c r="E514" t="s">
        <v>8221</v>
      </c>
      <c r="F514">
        <v>10</v>
      </c>
    </row>
    <row r="515" spans="1:6" x14ac:dyDescent="0.3">
      <c r="A515" t="s">
        <v>8219</v>
      </c>
      <c r="B515">
        <v>183</v>
      </c>
      <c r="E515" t="s">
        <v>8221</v>
      </c>
      <c r="F515">
        <v>8</v>
      </c>
    </row>
    <row r="516" spans="1:6" x14ac:dyDescent="0.3">
      <c r="A516" t="s">
        <v>8219</v>
      </c>
      <c r="B516">
        <v>89</v>
      </c>
      <c r="E516" t="s">
        <v>8221</v>
      </c>
      <c r="F516">
        <v>3</v>
      </c>
    </row>
    <row r="517" spans="1:6" x14ac:dyDescent="0.3">
      <c r="A517" t="s">
        <v>8219</v>
      </c>
      <c r="B517">
        <v>253</v>
      </c>
      <c r="E517" t="s">
        <v>8221</v>
      </c>
      <c r="F517">
        <v>1</v>
      </c>
    </row>
    <row r="518" spans="1:6" x14ac:dyDescent="0.3">
      <c r="A518" t="s">
        <v>8219</v>
      </c>
      <c r="B518">
        <v>140</v>
      </c>
      <c r="E518" t="s">
        <v>8221</v>
      </c>
      <c r="F518">
        <v>0</v>
      </c>
    </row>
    <row r="519" spans="1:6" x14ac:dyDescent="0.3">
      <c r="A519" t="s">
        <v>8219</v>
      </c>
      <c r="B519">
        <v>103</v>
      </c>
      <c r="E519" t="s">
        <v>8221</v>
      </c>
      <c r="F519">
        <v>5</v>
      </c>
    </row>
    <row r="520" spans="1:6" x14ac:dyDescent="0.3">
      <c r="A520" t="s">
        <v>8219</v>
      </c>
      <c r="B520">
        <v>138</v>
      </c>
      <c r="E520" t="s">
        <v>8221</v>
      </c>
      <c r="F520">
        <v>0</v>
      </c>
    </row>
    <row r="521" spans="1:6" x14ac:dyDescent="0.3">
      <c r="A521" t="s">
        <v>8219</v>
      </c>
      <c r="B521">
        <v>191</v>
      </c>
      <c r="E521" t="s">
        <v>8221</v>
      </c>
      <c r="F521">
        <v>3</v>
      </c>
    </row>
    <row r="522" spans="1:6" x14ac:dyDescent="0.3">
      <c r="A522" t="s">
        <v>8219</v>
      </c>
      <c r="B522">
        <v>45</v>
      </c>
      <c r="E522" t="s">
        <v>8221</v>
      </c>
      <c r="F522">
        <v>7</v>
      </c>
    </row>
    <row r="523" spans="1:6" x14ac:dyDescent="0.3">
      <c r="A523" t="s">
        <v>8219</v>
      </c>
      <c r="B523">
        <v>17</v>
      </c>
      <c r="E523" t="s">
        <v>8221</v>
      </c>
      <c r="F523">
        <v>0</v>
      </c>
    </row>
    <row r="524" spans="1:6" x14ac:dyDescent="0.3">
      <c r="A524" t="s">
        <v>8219</v>
      </c>
      <c r="B524">
        <v>31</v>
      </c>
      <c r="E524" t="s">
        <v>8221</v>
      </c>
      <c r="F524">
        <v>2</v>
      </c>
    </row>
    <row r="525" spans="1:6" x14ac:dyDescent="0.3">
      <c r="A525" t="s">
        <v>8219</v>
      </c>
      <c r="B525">
        <v>50</v>
      </c>
      <c r="E525" t="s">
        <v>8221</v>
      </c>
      <c r="F525">
        <v>23</v>
      </c>
    </row>
    <row r="526" spans="1:6" x14ac:dyDescent="0.3">
      <c r="A526" t="s">
        <v>8219</v>
      </c>
      <c r="B526">
        <v>59</v>
      </c>
      <c r="E526" t="s">
        <v>8221</v>
      </c>
      <c r="F526">
        <v>1</v>
      </c>
    </row>
    <row r="527" spans="1:6" x14ac:dyDescent="0.3">
      <c r="A527" t="s">
        <v>8219</v>
      </c>
      <c r="B527">
        <v>81</v>
      </c>
      <c r="E527" t="s">
        <v>8221</v>
      </c>
      <c r="F527">
        <v>2</v>
      </c>
    </row>
    <row r="528" spans="1:6" x14ac:dyDescent="0.3">
      <c r="A528" t="s">
        <v>8219</v>
      </c>
      <c r="B528">
        <v>508</v>
      </c>
      <c r="E528" t="s">
        <v>8221</v>
      </c>
      <c r="F528">
        <v>3</v>
      </c>
    </row>
    <row r="529" spans="1:6" x14ac:dyDescent="0.3">
      <c r="A529" t="s">
        <v>8219</v>
      </c>
      <c r="B529">
        <v>74</v>
      </c>
      <c r="E529" t="s">
        <v>8221</v>
      </c>
      <c r="F529">
        <v>0</v>
      </c>
    </row>
    <row r="530" spans="1:6" x14ac:dyDescent="0.3">
      <c r="A530" t="s">
        <v>8219</v>
      </c>
      <c r="B530">
        <v>141</v>
      </c>
      <c r="E530" t="s">
        <v>8221</v>
      </c>
      <c r="F530">
        <v>13</v>
      </c>
    </row>
    <row r="531" spans="1:6" x14ac:dyDescent="0.3">
      <c r="A531" t="s">
        <v>8219</v>
      </c>
      <c r="B531">
        <v>711</v>
      </c>
      <c r="E531" t="s">
        <v>8221</v>
      </c>
      <c r="F531">
        <v>1</v>
      </c>
    </row>
    <row r="532" spans="1:6" x14ac:dyDescent="0.3">
      <c r="A532" t="s">
        <v>8219</v>
      </c>
      <c r="B532">
        <v>141</v>
      </c>
      <c r="E532" t="s">
        <v>8221</v>
      </c>
      <c r="F532">
        <v>1</v>
      </c>
    </row>
    <row r="533" spans="1:6" x14ac:dyDescent="0.3">
      <c r="A533" t="s">
        <v>8219</v>
      </c>
      <c r="B533">
        <v>109</v>
      </c>
      <c r="E533" t="s">
        <v>8221</v>
      </c>
      <c r="F533">
        <v>1</v>
      </c>
    </row>
    <row r="534" spans="1:6" x14ac:dyDescent="0.3">
      <c r="A534" t="s">
        <v>8219</v>
      </c>
      <c r="B534">
        <v>361</v>
      </c>
      <c r="E534" t="s">
        <v>8221</v>
      </c>
      <c r="F534">
        <v>6</v>
      </c>
    </row>
    <row r="535" spans="1:6" x14ac:dyDescent="0.3">
      <c r="A535" t="s">
        <v>8219</v>
      </c>
      <c r="B535">
        <v>176</v>
      </c>
      <c r="E535" t="s">
        <v>8221</v>
      </c>
      <c r="F535">
        <v>39</v>
      </c>
    </row>
    <row r="536" spans="1:6" x14ac:dyDescent="0.3">
      <c r="A536" t="s">
        <v>8219</v>
      </c>
      <c r="B536">
        <v>670</v>
      </c>
      <c r="E536" t="s">
        <v>8221</v>
      </c>
      <c r="F536">
        <v>4</v>
      </c>
    </row>
    <row r="537" spans="1:6" x14ac:dyDescent="0.3">
      <c r="A537" t="s">
        <v>8219</v>
      </c>
      <c r="B537">
        <v>96</v>
      </c>
      <c r="E537" t="s">
        <v>8221</v>
      </c>
      <c r="F537">
        <v>1</v>
      </c>
    </row>
    <row r="538" spans="1:6" x14ac:dyDescent="0.3">
      <c r="A538" t="s">
        <v>8219</v>
      </c>
      <c r="B538">
        <v>74</v>
      </c>
      <c r="E538" t="s">
        <v>8221</v>
      </c>
      <c r="F538">
        <v>0</v>
      </c>
    </row>
    <row r="539" spans="1:6" x14ac:dyDescent="0.3">
      <c r="A539" t="s">
        <v>8219</v>
      </c>
      <c r="B539">
        <v>52</v>
      </c>
      <c r="E539" t="s">
        <v>8221</v>
      </c>
      <c r="F539">
        <v>0</v>
      </c>
    </row>
    <row r="540" spans="1:6" x14ac:dyDescent="0.3">
      <c r="A540" t="s">
        <v>8219</v>
      </c>
      <c r="B540">
        <v>105</v>
      </c>
      <c r="E540" t="s">
        <v>8221</v>
      </c>
      <c r="F540">
        <v>0</v>
      </c>
    </row>
    <row r="541" spans="1:6" x14ac:dyDescent="0.3">
      <c r="A541" t="s">
        <v>8219</v>
      </c>
      <c r="B541">
        <v>41</v>
      </c>
      <c r="E541" t="s">
        <v>8221</v>
      </c>
      <c r="F541">
        <v>8</v>
      </c>
    </row>
    <row r="542" spans="1:6" x14ac:dyDescent="0.3">
      <c r="A542" t="s">
        <v>8219</v>
      </c>
      <c r="B542">
        <v>34</v>
      </c>
      <c r="E542" t="s">
        <v>8221</v>
      </c>
      <c r="F542">
        <v>0</v>
      </c>
    </row>
    <row r="543" spans="1:6" x14ac:dyDescent="0.3">
      <c r="A543" t="s">
        <v>8219</v>
      </c>
      <c r="B543">
        <v>66</v>
      </c>
      <c r="E543" t="s">
        <v>8221</v>
      </c>
      <c r="F543">
        <v>1</v>
      </c>
    </row>
    <row r="544" spans="1:6" x14ac:dyDescent="0.3">
      <c r="A544" t="s">
        <v>8219</v>
      </c>
      <c r="B544">
        <v>50</v>
      </c>
      <c r="E544" t="s">
        <v>8221</v>
      </c>
      <c r="F544">
        <v>12</v>
      </c>
    </row>
    <row r="545" spans="1:6" x14ac:dyDescent="0.3">
      <c r="A545" t="s">
        <v>8219</v>
      </c>
      <c r="B545">
        <v>159</v>
      </c>
      <c r="E545" t="s">
        <v>8221</v>
      </c>
      <c r="F545">
        <v>0</v>
      </c>
    </row>
    <row r="546" spans="1:6" x14ac:dyDescent="0.3">
      <c r="A546" t="s">
        <v>8219</v>
      </c>
      <c r="B546">
        <v>182</v>
      </c>
      <c r="E546" t="s">
        <v>8221</v>
      </c>
      <c r="F546">
        <v>3</v>
      </c>
    </row>
    <row r="547" spans="1:6" x14ac:dyDescent="0.3">
      <c r="A547" t="s">
        <v>8219</v>
      </c>
      <c r="B547">
        <v>206</v>
      </c>
      <c r="E547" t="s">
        <v>8221</v>
      </c>
      <c r="F547">
        <v>2</v>
      </c>
    </row>
    <row r="548" spans="1:6" x14ac:dyDescent="0.3">
      <c r="A548" t="s">
        <v>8219</v>
      </c>
      <c r="B548">
        <v>169</v>
      </c>
      <c r="E548" t="s">
        <v>8221</v>
      </c>
      <c r="F548">
        <v>6</v>
      </c>
    </row>
    <row r="549" spans="1:6" x14ac:dyDescent="0.3">
      <c r="A549" t="s">
        <v>8219</v>
      </c>
      <c r="B549">
        <v>31</v>
      </c>
      <c r="E549" t="s">
        <v>8221</v>
      </c>
      <c r="F549">
        <v>0</v>
      </c>
    </row>
    <row r="550" spans="1:6" x14ac:dyDescent="0.3">
      <c r="A550" t="s">
        <v>8219</v>
      </c>
      <c r="B550">
        <v>28</v>
      </c>
      <c r="E550" t="s">
        <v>8221</v>
      </c>
      <c r="F550">
        <v>15</v>
      </c>
    </row>
    <row r="551" spans="1:6" x14ac:dyDescent="0.3">
      <c r="A551" t="s">
        <v>8219</v>
      </c>
      <c r="B551">
        <v>54</v>
      </c>
      <c r="E551" t="s">
        <v>8221</v>
      </c>
      <c r="F551">
        <v>1</v>
      </c>
    </row>
    <row r="552" spans="1:6" x14ac:dyDescent="0.3">
      <c r="A552" t="s">
        <v>8219</v>
      </c>
      <c r="B552">
        <v>467</v>
      </c>
      <c r="E552" t="s">
        <v>8221</v>
      </c>
      <c r="F552">
        <v>3</v>
      </c>
    </row>
    <row r="553" spans="1:6" x14ac:dyDescent="0.3">
      <c r="A553" t="s">
        <v>8219</v>
      </c>
      <c r="B553">
        <v>389</v>
      </c>
      <c r="E553" t="s">
        <v>8221</v>
      </c>
      <c r="F553">
        <v>8</v>
      </c>
    </row>
    <row r="554" spans="1:6" x14ac:dyDescent="0.3">
      <c r="A554" t="s">
        <v>8219</v>
      </c>
      <c r="B554">
        <v>68</v>
      </c>
      <c r="E554" t="s">
        <v>8221</v>
      </c>
      <c r="F554">
        <v>0</v>
      </c>
    </row>
    <row r="555" spans="1:6" x14ac:dyDescent="0.3">
      <c r="A555" t="s">
        <v>8219</v>
      </c>
      <c r="B555">
        <v>413</v>
      </c>
      <c r="E555" t="s">
        <v>8221</v>
      </c>
      <c r="F555">
        <v>3</v>
      </c>
    </row>
    <row r="556" spans="1:6" x14ac:dyDescent="0.3">
      <c r="A556" t="s">
        <v>8219</v>
      </c>
      <c r="B556">
        <v>190</v>
      </c>
      <c r="E556" t="s">
        <v>8221</v>
      </c>
      <c r="F556">
        <v>3</v>
      </c>
    </row>
    <row r="557" spans="1:6" x14ac:dyDescent="0.3">
      <c r="A557" t="s">
        <v>8219</v>
      </c>
      <c r="B557">
        <v>189</v>
      </c>
      <c r="E557" t="s">
        <v>8221</v>
      </c>
      <c r="F557">
        <v>0</v>
      </c>
    </row>
    <row r="558" spans="1:6" x14ac:dyDescent="0.3">
      <c r="A558" t="s">
        <v>8219</v>
      </c>
      <c r="B558">
        <v>130</v>
      </c>
      <c r="E558" t="s">
        <v>8221</v>
      </c>
      <c r="F558">
        <v>19</v>
      </c>
    </row>
    <row r="559" spans="1:6" x14ac:dyDescent="0.3">
      <c r="A559" t="s">
        <v>8219</v>
      </c>
      <c r="B559">
        <v>74</v>
      </c>
      <c r="E559" t="s">
        <v>8221</v>
      </c>
      <c r="F559">
        <v>0</v>
      </c>
    </row>
    <row r="560" spans="1:6" x14ac:dyDescent="0.3">
      <c r="A560" t="s">
        <v>8219</v>
      </c>
      <c r="B560">
        <v>274</v>
      </c>
      <c r="E560" t="s">
        <v>8221</v>
      </c>
      <c r="F560">
        <v>2</v>
      </c>
    </row>
    <row r="561" spans="1:6" x14ac:dyDescent="0.3">
      <c r="A561" t="s">
        <v>8219</v>
      </c>
      <c r="B561">
        <v>22</v>
      </c>
      <c r="E561" t="s">
        <v>8221</v>
      </c>
      <c r="F561">
        <v>0</v>
      </c>
    </row>
    <row r="562" spans="1:6" x14ac:dyDescent="0.3">
      <c r="A562" t="s">
        <v>8219</v>
      </c>
      <c r="B562">
        <v>31</v>
      </c>
      <c r="E562" t="s">
        <v>8221</v>
      </c>
      <c r="F562">
        <v>0</v>
      </c>
    </row>
    <row r="563" spans="1:6" x14ac:dyDescent="0.3">
      <c r="A563" t="s">
        <v>8219</v>
      </c>
      <c r="B563">
        <v>63</v>
      </c>
      <c r="E563" t="s">
        <v>8221</v>
      </c>
      <c r="F563">
        <v>25</v>
      </c>
    </row>
    <row r="564" spans="1:6" x14ac:dyDescent="0.3">
      <c r="A564" t="s">
        <v>8219</v>
      </c>
      <c r="B564">
        <v>20</v>
      </c>
      <c r="E564" t="s">
        <v>8221</v>
      </c>
      <c r="F564">
        <v>8</v>
      </c>
    </row>
    <row r="565" spans="1:6" x14ac:dyDescent="0.3">
      <c r="A565" t="s">
        <v>8219</v>
      </c>
      <c r="B565">
        <v>25</v>
      </c>
      <c r="E565" t="s">
        <v>8221</v>
      </c>
      <c r="F565">
        <v>16</v>
      </c>
    </row>
    <row r="566" spans="1:6" x14ac:dyDescent="0.3">
      <c r="A566" t="s">
        <v>8219</v>
      </c>
      <c r="B566">
        <v>61</v>
      </c>
      <c r="E566" t="s">
        <v>8221</v>
      </c>
      <c r="F566">
        <v>3</v>
      </c>
    </row>
    <row r="567" spans="1:6" x14ac:dyDescent="0.3">
      <c r="A567" t="s">
        <v>8219</v>
      </c>
      <c r="B567">
        <v>52</v>
      </c>
      <c r="E567" t="s">
        <v>8221</v>
      </c>
      <c r="F567">
        <v>3</v>
      </c>
    </row>
    <row r="568" spans="1:6" x14ac:dyDescent="0.3">
      <c r="A568" t="s">
        <v>8219</v>
      </c>
      <c r="B568">
        <v>86</v>
      </c>
      <c r="E568" t="s">
        <v>8221</v>
      </c>
      <c r="F568">
        <v>2</v>
      </c>
    </row>
    <row r="569" spans="1:6" x14ac:dyDescent="0.3">
      <c r="A569" t="s">
        <v>8219</v>
      </c>
      <c r="B569">
        <v>42</v>
      </c>
      <c r="E569" t="s">
        <v>8221</v>
      </c>
      <c r="F569">
        <v>1</v>
      </c>
    </row>
    <row r="570" spans="1:6" x14ac:dyDescent="0.3">
      <c r="A570" t="s">
        <v>8219</v>
      </c>
      <c r="B570">
        <v>52</v>
      </c>
      <c r="E570" t="s">
        <v>8221</v>
      </c>
      <c r="F570">
        <v>0</v>
      </c>
    </row>
    <row r="571" spans="1:6" x14ac:dyDescent="0.3">
      <c r="A571" t="s">
        <v>8219</v>
      </c>
      <c r="B571">
        <v>120</v>
      </c>
      <c r="E571" t="s">
        <v>8221</v>
      </c>
      <c r="F571">
        <v>1</v>
      </c>
    </row>
    <row r="572" spans="1:6" x14ac:dyDescent="0.3">
      <c r="A572" t="s">
        <v>8219</v>
      </c>
      <c r="B572">
        <v>22</v>
      </c>
      <c r="E572" t="s">
        <v>8221</v>
      </c>
      <c r="F572">
        <v>19</v>
      </c>
    </row>
    <row r="573" spans="1:6" x14ac:dyDescent="0.3">
      <c r="A573" t="s">
        <v>8219</v>
      </c>
      <c r="B573">
        <v>64</v>
      </c>
      <c r="E573" t="s">
        <v>8221</v>
      </c>
      <c r="F573">
        <v>9</v>
      </c>
    </row>
    <row r="574" spans="1:6" x14ac:dyDescent="0.3">
      <c r="A574" t="s">
        <v>8219</v>
      </c>
      <c r="B574">
        <v>23</v>
      </c>
      <c r="E574" t="s">
        <v>8221</v>
      </c>
      <c r="F574">
        <v>1</v>
      </c>
    </row>
    <row r="575" spans="1:6" x14ac:dyDescent="0.3">
      <c r="A575" t="s">
        <v>8219</v>
      </c>
      <c r="B575">
        <v>238</v>
      </c>
      <c r="E575" t="s">
        <v>8221</v>
      </c>
      <c r="F575">
        <v>0</v>
      </c>
    </row>
    <row r="576" spans="1:6" x14ac:dyDescent="0.3">
      <c r="A576" t="s">
        <v>8219</v>
      </c>
      <c r="B576">
        <v>33</v>
      </c>
      <c r="E576" t="s">
        <v>8221</v>
      </c>
      <c r="F576">
        <v>1</v>
      </c>
    </row>
    <row r="577" spans="1:6" x14ac:dyDescent="0.3">
      <c r="A577" t="s">
        <v>8219</v>
      </c>
      <c r="B577">
        <v>32</v>
      </c>
      <c r="E577" t="s">
        <v>8221</v>
      </c>
      <c r="F577">
        <v>5</v>
      </c>
    </row>
    <row r="578" spans="1:6" x14ac:dyDescent="0.3">
      <c r="A578" t="s">
        <v>8219</v>
      </c>
      <c r="B578">
        <v>24</v>
      </c>
      <c r="E578" t="s">
        <v>8221</v>
      </c>
      <c r="F578">
        <v>85</v>
      </c>
    </row>
    <row r="579" spans="1:6" x14ac:dyDescent="0.3">
      <c r="A579" t="s">
        <v>8219</v>
      </c>
      <c r="B579">
        <v>29</v>
      </c>
      <c r="E579" t="s">
        <v>8221</v>
      </c>
      <c r="F579">
        <v>3</v>
      </c>
    </row>
    <row r="580" spans="1:6" x14ac:dyDescent="0.3">
      <c r="A580" t="s">
        <v>8219</v>
      </c>
      <c r="B580">
        <v>50</v>
      </c>
      <c r="E580" t="s">
        <v>8221</v>
      </c>
      <c r="F580">
        <v>4</v>
      </c>
    </row>
    <row r="581" spans="1:6" x14ac:dyDescent="0.3">
      <c r="A581" t="s">
        <v>8219</v>
      </c>
      <c r="B581">
        <v>108</v>
      </c>
      <c r="E581" t="s">
        <v>8221</v>
      </c>
      <c r="F581">
        <v>3</v>
      </c>
    </row>
    <row r="582" spans="1:6" x14ac:dyDescent="0.3">
      <c r="A582" t="s">
        <v>8219</v>
      </c>
      <c r="B582">
        <v>139</v>
      </c>
      <c r="E582" t="s">
        <v>8221</v>
      </c>
      <c r="F582">
        <v>5</v>
      </c>
    </row>
    <row r="583" spans="1:6" x14ac:dyDescent="0.3">
      <c r="A583" t="s">
        <v>8219</v>
      </c>
      <c r="B583">
        <v>7</v>
      </c>
      <c r="E583" t="s">
        <v>8221</v>
      </c>
      <c r="F583">
        <v>17</v>
      </c>
    </row>
    <row r="584" spans="1:6" x14ac:dyDescent="0.3">
      <c r="A584" t="s">
        <v>8219</v>
      </c>
      <c r="B584">
        <v>149</v>
      </c>
      <c r="E584" t="s">
        <v>8221</v>
      </c>
      <c r="F584">
        <v>3</v>
      </c>
    </row>
    <row r="585" spans="1:6" x14ac:dyDescent="0.3">
      <c r="A585" t="s">
        <v>8219</v>
      </c>
      <c r="B585">
        <v>31</v>
      </c>
      <c r="E585" t="s">
        <v>8221</v>
      </c>
      <c r="F585">
        <v>2</v>
      </c>
    </row>
    <row r="586" spans="1:6" x14ac:dyDescent="0.3">
      <c r="A586" t="s">
        <v>8219</v>
      </c>
      <c r="B586">
        <v>26</v>
      </c>
      <c r="E586" t="s">
        <v>8221</v>
      </c>
      <c r="F586">
        <v>6</v>
      </c>
    </row>
    <row r="587" spans="1:6" x14ac:dyDescent="0.3">
      <c r="A587" t="s">
        <v>8219</v>
      </c>
      <c r="B587">
        <v>172</v>
      </c>
      <c r="E587" t="s">
        <v>8221</v>
      </c>
      <c r="F587">
        <v>0</v>
      </c>
    </row>
    <row r="588" spans="1:6" x14ac:dyDescent="0.3">
      <c r="A588" t="s">
        <v>8219</v>
      </c>
      <c r="B588">
        <v>78</v>
      </c>
      <c r="E588" t="s">
        <v>8221</v>
      </c>
      <c r="F588">
        <v>1</v>
      </c>
    </row>
    <row r="589" spans="1:6" x14ac:dyDescent="0.3">
      <c r="A589" t="s">
        <v>8219</v>
      </c>
      <c r="B589">
        <v>120</v>
      </c>
      <c r="E589" t="s">
        <v>8221</v>
      </c>
      <c r="F589">
        <v>3</v>
      </c>
    </row>
    <row r="590" spans="1:6" x14ac:dyDescent="0.3">
      <c r="A590" t="s">
        <v>8219</v>
      </c>
      <c r="B590">
        <v>227</v>
      </c>
      <c r="E590" t="s">
        <v>8221</v>
      </c>
      <c r="F590">
        <v>13</v>
      </c>
    </row>
    <row r="591" spans="1:6" x14ac:dyDescent="0.3">
      <c r="A591" t="s">
        <v>8219</v>
      </c>
      <c r="B591">
        <v>42</v>
      </c>
      <c r="E591" t="s">
        <v>8221</v>
      </c>
      <c r="F591">
        <v>1</v>
      </c>
    </row>
    <row r="592" spans="1:6" x14ac:dyDescent="0.3">
      <c r="A592" t="s">
        <v>8219</v>
      </c>
      <c r="B592">
        <v>64</v>
      </c>
      <c r="E592" t="s">
        <v>8221</v>
      </c>
      <c r="F592">
        <v>1</v>
      </c>
    </row>
    <row r="593" spans="1:6" x14ac:dyDescent="0.3">
      <c r="A593" t="s">
        <v>8219</v>
      </c>
      <c r="B593">
        <v>121</v>
      </c>
      <c r="E593" t="s">
        <v>8221</v>
      </c>
      <c r="F593">
        <v>9</v>
      </c>
    </row>
    <row r="594" spans="1:6" x14ac:dyDescent="0.3">
      <c r="A594" t="s">
        <v>8219</v>
      </c>
      <c r="B594">
        <v>87</v>
      </c>
      <c r="E594" t="s">
        <v>8221</v>
      </c>
      <c r="F594">
        <v>0</v>
      </c>
    </row>
    <row r="595" spans="1:6" x14ac:dyDescent="0.3">
      <c r="A595" t="s">
        <v>8219</v>
      </c>
      <c r="B595">
        <v>65</v>
      </c>
      <c r="E595" t="s">
        <v>8221</v>
      </c>
      <c r="F595">
        <v>2</v>
      </c>
    </row>
    <row r="596" spans="1:6" x14ac:dyDescent="0.3">
      <c r="A596" t="s">
        <v>8219</v>
      </c>
      <c r="B596">
        <v>49</v>
      </c>
      <c r="E596" t="s">
        <v>8221</v>
      </c>
      <c r="F596">
        <v>1</v>
      </c>
    </row>
    <row r="597" spans="1:6" x14ac:dyDescent="0.3">
      <c r="A597" t="s">
        <v>8219</v>
      </c>
      <c r="B597">
        <v>19</v>
      </c>
      <c r="E597" t="s">
        <v>8221</v>
      </c>
      <c r="F597">
        <v>10</v>
      </c>
    </row>
    <row r="598" spans="1:6" x14ac:dyDescent="0.3">
      <c r="A598" t="s">
        <v>8219</v>
      </c>
      <c r="B598">
        <v>81</v>
      </c>
      <c r="E598" t="s">
        <v>8221</v>
      </c>
      <c r="F598">
        <v>3</v>
      </c>
    </row>
    <row r="599" spans="1:6" x14ac:dyDescent="0.3">
      <c r="A599" t="s">
        <v>8219</v>
      </c>
      <c r="B599">
        <v>264</v>
      </c>
      <c r="E599" t="s">
        <v>8221</v>
      </c>
      <c r="F599">
        <v>2</v>
      </c>
    </row>
    <row r="600" spans="1:6" x14ac:dyDescent="0.3">
      <c r="A600" t="s">
        <v>8219</v>
      </c>
      <c r="B600">
        <v>25</v>
      </c>
      <c r="E600" t="s">
        <v>8221</v>
      </c>
      <c r="F600">
        <v>2</v>
      </c>
    </row>
    <row r="601" spans="1:6" x14ac:dyDescent="0.3">
      <c r="A601" t="s">
        <v>8219</v>
      </c>
      <c r="B601">
        <v>5</v>
      </c>
      <c r="E601" t="s">
        <v>8221</v>
      </c>
      <c r="F601">
        <v>1</v>
      </c>
    </row>
    <row r="602" spans="1:6" x14ac:dyDescent="0.3">
      <c r="A602" t="s">
        <v>8219</v>
      </c>
      <c r="B602">
        <v>144</v>
      </c>
      <c r="E602" t="s">
        <v>8221</v>
      </c>
      <c r="F602">
        <v>14</v>
      </c>
    </row>
    <row r="603" spans="1:6" x14ac:dyDescent="0.3">
      <c r="A603" t="s">
        <v>8219</v>
      </c>
      <c r="B603">
        <v>92</v>
      </c>
      <c r="E603" t="s">
        <v>8221</v>
      </c>
      <c r="F603">
        <v>0</v>
      </c>
    </row>
    <row r="604" spans="1:6" x14ac:dyDescent="0.3">
      <c r="A604" t="s">
        <v>8219</v>
      </c>
      <c r="B604">
        <v>147</v>
      </c>
      <c r="E604" t="s">
        <v>8221</v>
      </c>
      <c r="F604">
        <v>0</v>
      </c>
    </row>
    <row r="605" spans="1:6" x14ac:dyDescent="0.3">
      <c r="A605" t="s">
        <v>8219</v>
      </c>
      <c r="B605">
        <v>90</v>
      </c>
      <c r="E605" t="s">
        <v>8221</v>
      </c>
      <c r="F605">
        <v>4</v>
      </c>
    </row>
    <row r="606" spans="1:6" x14ac:dyDescent="0.3">
      <c r="A606" t="s">
        <v>8219</v>
      </c>
      <c r="B606">
        <v>87</v>
      </c>
      <c r="E606" t="s">
        <v>8221</v>
      </c>
      <c r="F606">
        <v>3</v>
      </c>
    </row>
    <row r="607" spans="1:6" x14ac:dyDescent="0.3">
      <c r="A607" t="s">
        <v>8219</v>
      </c>
      <c r="B607">
        <v>406</v>
      </c>
      <c r="E607" t="s">
        <v>8221</v>
      </c>
      <c r="F607">
        <v>0</v>
      </c>
    </row>
    <row r="608" spans="1:6" x14ac:dyDescent="0.3">
      <c r="A608" t="s">
        <v>8219</v>
      </c>
      <c r="B608">
        <v>20</v>
      </c>
      <c r="E608" t="s">
        <v>8221</v>
      </c>
      <c r="F608">
        <v>5</v>
      </c>
    </row>
    <row r="609" spans="1:6" x14ac:dyDescent="0.3">
      <c r="A609" t="s">
        <v>8219</v>
      </c>
      <c r="B609">
        <v>70</v>
      </c>
      <c r="E609" t="s">
        <v>8221</v>
      </c>
      <c r="F609">
        <v>47</v>
      </c>
    </row>
    <row r="610" spans="1:6" x14ac:dyDescent="0.3">
      <c r="A610" t="s">
        <v>8219</v>
      </c>
      <c r="B610">
        <v>16</v>
      </c>
      <c r="E610" t="s">
        <v>8221</v>
      </c>
      <c r="F610">
        <v>0</v>
      </c>
    </row>
    <row r="611" spans="1:6" x14ac:dyDescent="0.3">
      <c r="A611" t="s">
        <v>8219</v>
      </c>
      <c r="B611">
        <v>52</v>
      </c>
      <c r="E611" t="s">
        <v>8221</v>
      </c>
      <c r="F611">
        <v>10</v>
      </c>
    </row>
    <row r="612" spans="1:6" x14ac:dyDescent="0.3">
      <c r="A612" t="s">
        <v>8219</v>
      </c>
      <c r="B612">
        <v>66</v>
      </c>
      <c r="E612" t="s">
        <v>8221</v>
      </c>
      <c r="F612">
        <v>11</v>
      </c>
    </row>
    <row r="613" spans="1:6" x14ac:dyDescent="0.3">
      <c r="A613" t="s">
        <v>8219</v>
      </c>
      <c r="B613">
        <v>109</v>
      </c>
      <c r="E613" t="s">
        <v>8221</v>
      </c>
      <c r="F613">
        <v>2</v>
      </c>
    </row>
    <row r="614" spans="1:6" x14ac:dyDescent="0.3">
      <c r="A614" t="s">
        <v>8219</v>
      </c>
      <c r="B614">
        <v>168</v>
      </c>
      <c r="E614" t="s">
        <v>8221</v>
      </c>
      <c r="F614">
        <v>2</v>
      </c>
    </row>
    <row r="615" spans="1:6" x14ac:dyDescent="0.3">
      <c r="A615" t="s">
        <v>8219</v>
      </c>
      <c r="B615">
        <v>31</v>
      </c>
      <c r="E615" t="s">
        <v>8221</v>
      </c>
      <c r="F615">
        <v>22</v>
      </c>
    </row>
    <row r="616" spans="1:6" x14ac:dyDescent="0.3">
      <c r="A616" t="s">
        <v>8219</v>
      </c>
      <c r="B616">
        <v>133</v>
      </c>
      <c r="E616" t="s">
        <v>8221</v>
      </c>
      <c r="F616">
        <v>8</v>
      </c>
    </row>
    <row r="617" spans="1:6" x14ac:dyDescent="0.3">
      <c r="A617" t="s">
        <v>8219</v>
      </c>
      <c r="B617">
        <v>151</v>
      </c>
      <c r="E617" t="s">
        <v>8221</v>
      </c>
      <c r="F617">
        <v>6</v>
      </c>
    </row>
    <row r="618" spans="1:6" x14ac:dyDescent="0.3">
      <c r="A618" t="s">
        <v>8219</v>
      </c>
      <c r="B618">
        <v>5</v>
      </c>
      <c r="E618" t="s">
        <v>8221</v>
      </c>
      <c r="F618">
        <v>1</v>
      </c>
    </row>
    <row r="619" spans="1:6" x14ac:dyDescent="0.3">
      <c r="A619" t="s">
        <v>8219</v>
      </c>
      <c r="B619">
        <v>73</v>
      </c>
      <c r="E619" t="s">
        <v>8221</v>
      </c>
      <c r="F619">
        <v>3</v>
      </c>
    </row>
    <row r="620" spans="1:6" x14ac:dyDescent="0.3">
      <c r="A620" t="s">
        <v>8219</v>
      </c>
      <c r="B620">
        <v>148</v>
      </c>
      <c r="E620" t="s">
        <v>8221</v>
      </c>
      <c r="F620">
        <v>0</v>
      </c>
    </row>
    <row r="621" spans="1:6" x14ac:dyDescent="0.3">
      <c r="A621" t="s">
        <v>8219</v>
      </c>
      <c r="B621">
        <v>93</v>
      </c>
      <c r="E621" t="s">
        <v>8221</v>
      </c>
      <c r="F621">
        <v>0</v>
      </c>
    </row>
    <row r="622" spans="1:6" x14ac:dyDescent="0.3">
      <c r="A622" t="s">
        <v>8219</v>
      </c>
      <c r="B622">
        <v>63</v>
      </c>
      <c r="E622" t="s">
        <v>8221</v>
      </c>
      <c r="F622">
        <v>0</v>
      </c>
    </row>
    <row r="623" spans="1:6" x14ac:dyDescent="0.3">
      <c r="A623" t="s">
        <v>8219</v>
      </c>
      <c r="B623">
        <v>134</v>
      </c>
      <c r="E623" t="s">
        <v>8221</v>
      </c>
      <c r="F623">
        <v>0</v>
      </c>
    </row>
    <row r="624" spans="1:6" x14ac:dyDescent="0.3">
      <c r="A624" t="s">
        <v>8219</v>
      </c>
      <c r="B624">
        <v>14</v>
      </c>
      <c r="E624" t="s">
        <v>8221</v>
      </c>
      <c r="F624">
        <v>0</v>
      </c>
    </row>
    <row r="625" spans="1:6" x14ac:dyDescent="0.3">
      <c r="A625" t="s">
        <v>8219</v>
      </c>
      <c r="B625">
        <v>78</v>
      </c>
      <c r="E625" t="s">
        <v>8221</v>
      </c>
      <c r="F625">
        <v>3</v>
      </c>
    </row>
    <row r="626" spans="1:6" x14ac:dyDescent="0.3">
      <c r="A626" t="s">
        <v>8219</v>
      </c>
      <c r="B626">
        <v>112</v>
      </c>
      <c r="E626" t="s">
        <v>8221</v>
      </c>
      <c r="F626">
        <v>0</v>
      </c>
    </row>
    <row r="627" spans="1:6" x14ac:dyDescent="0.3">
      <c r="A627" t="s">
        <v>8219</v>
      </c>
      <c r="B627">
        <v>34</v>
      </c>
      <c r="E627" t="s">
        <v>8221</v>
      </c>
      <c r="F627">
        <v>0</v>
      </c>
    </row>
    <row r="628" spans="1:6" x14ac:dyDescent="0.3">
      <c r="A628" t="s">
        <v>8219</v>
      </c>
      <c r="B628">
        <v>19</v>
      </c>
      <c r="E628" t="s">
        <v>8221</v>
      </c>
      <c r="F628">
        <v>1</v>
      </c>
    </row>
    <row r="629" spans="1:6" x14ac:dyDescent="0.3">
      <c r="A629" t="s">
        <v>8219</v>
      </c>
      <c r="B629">
        <v>13</v>
      </c>
      <c r="E629" t="s">
        <v>8221</v>
      </c>
      <c r="F629">
        <v>6</v>
      </c>
    </row>
    <row r="630" spans="1:6" x14ac:dyDescent="0.3">
      <c r="A630" t="s">
        <v>8219</v>
      </c>
      <c r="B630">
        <v>104</v>
      </c>
      <c r="E630" t="s">
        <v>8221</v>
      </c>
      <c r="F630">
        <v>1</v>
      </c>
    </row>
    <row r="631" spans="1:6" x14ac:dyDescent="0.3">
      <c r="A631" t="s">
        <v>8219</v>
      </c>
      <c r="B631">
        <v>52</v>
      </c>
      <c r="E631" t="s">
        <v>8221</v>
      </c>
      <c r="F631">
        <v>2</v>
      </c>
    </row>
    <row r="632" spans="1:6" x14ac:dyDescent="0.3">
      <c r="A632" t="s">
        <v>8219</v>
      </c>
      <c r="B632">
        <v>17</v>
      </c>
      <c r="E632" t="s">
        <v>8221</v>
      </c>
      <c r="F632">
        <v>0</v>
      </c>
    </row>
    <row r="633" spans="1:6" x14ac:dyDescent="0.3">
      <c r="A633" t="s">
        <v>8219</v>
      </c>
      <c r="B633">
        <v>82</v>
      </c>
      <c r="E633" t="s">
        <v>8221</v>
      </c>
      <c r="F633">
        <v>3</v>
      </c>
    </row>
    <row r="634" spans="1:6" x14ac:dyDescent="0.3">
      <c r="A634" t="s">
        <v>8219</v>
      </c>
      <c r="B634">
        <v>73</v>
      </c>
      <c r="E634" t="s">
        <v>8221</v>
      </c>
      <c r="F634">
        <v>3</v>
      </c>
    </row>
    <row r="635" spans="1:6" x14ac:dyDescent="0.3">
      <c r="A635" t="s">
        <v>8219</v>
      </c>
      <c r="B635">
        <v>158</v>
      </c>
      <c r="E635" t="s">
        <v>8221</v>
      </c>
      <c r="F635">
        <v>0</v>
      </c>
    </row>
    <row r="636" spans="1:6" x14ac:dyDescent="0.3">
      <c r="A636" t="s">
        <v>8219</v>
      </c>
      <c r="B636">
        <v>65</v>
      </c>
      <c r="E636" t="s">
        <v>8221</v>
      </c>
      <c r="F636">
        <v>6</v>
      </c>
    </row>
    <row r="637" spans="1:6" x14ac:dyDescent="0.3">
      <c r="A637" t="s">
        <v>8219</v>
      </c>
      <c r="B637">
        <v>184</v>
      </c>
      <c r="E637" t="s">
        <v>8221</v>
      </c>
      <c r="F637">
        <v>0</v>
      </c>
    </row>
    <row r="638" spans="1:6" x14ac:dyDescent="0.3">
      <c r="A638" t="s">
        <v>8219</v>
      </c>
      <c r="B638">
        <v>34</v>
      </c>
      <c r="E638" t="s">
        <v>8221</v>
      </c>
      <c r="F638">
        <v>19</v>
      </c>
    </row>
    <row r="639" spans="1:6" x14ac:dyDescent="0.3">
      <c r="A639" t="s">
        <v>8219</v>
      </c>
      <c r="B639">
        <v>240</v>
      </c>
      <c r="E639" t="s">
        <v>8221</v>
      </c>
      <c r="F639">
        <v>1</v>
      </c>
    </row>
    <row r="640" spans="1:6" x14ac:dyDescent="0.3">
      <c r="A640" t="s">
        <v>8219</v>
      </c>
      <c r="B640">
        <v>113</v>
      </c>
      <c r="E640" t="s">
        <v>8221</v>
      </c>
      <c r="F640">
        <v>2</v>
      </c>
    </row>
    <row r="641" spans="1:6" x14ac:dyDescent="0.3">
      <c r="A641" t="s">
        <v>8219</v>
      </c>
      <c r="B641">
        <v>66</v>
      </c>
      <c r="E641" t="s">
        <v>8221</v>
      </c>
      <c r="F641">
        <v>0</v>
      </c>
    </row>
    <row r="642" spans="1:6" x14ac:dyDescent="0.3">
      <c r="A642" t="s">
        <v>8219</v>
      </c>
      <c r="B642">
        <v>340</v>
      </c>
      <c r="E642" t="s">
        <v>8221</v>
      </c>
      <c r="F642">
        <v>11</v>
      </c>
    </row>
    <row r="643" spans="1:6" x14ac:dyDescent="0.3">
      <c r="A643" t="s">
        <v>8219</v>
      </c>
      <c r="B643">
        <v>150</v>
      </c>
      <c r="E643" t="s">
        <v>8221</v>
      </c>
      <c r="F643">
        <v>0</v>
      </c>
    </row>
    <row r="644" spans="1:6" x14ac:dyDescent="0.3">
      <c r="A644" t="s">
        <v>8219</v>
      </c>
      <c r="B644">
        <v>25</v>
      </c>
      <c r="E644" t="s">
        <v>8221</v>
      </c>
      <c r="F644">
        <v>0</v>
      </c>
    </row>
    <row r="645" spans="1:6" x14ac:dyDescent="0.3">
      <c r="A645" t="s">
        <v>8219</v>
      </c>
      <c r="B645">
        <v>234</v>
      </c>
      <c r="E645" t="s">
        <v>8221</v>
      </c>
      <c r="F645">
        <v>1</v>
      </c>
    </row>
    <row r="646" spans="1:6" x14ac:dyDescent="0.3">
      <c r="A646" t="s">
        <v>8219</v>
      </c>
      <c r="B646">
        <v>2602</v>
      </c>
      <c r="E646" t="s">
        <v>8221</v>
      </c>
      <c r="F646">
        <v>3</v>
      </c>
    </row>
    <row r="647" spans="1:6" x14ac:dyDescent="0.3">
      <c r="A647" t="s">
        <v>8219</v>
      </c>
      <c r="B647">
        <v>248</v>
      </c>
      <c r="E647" t="s">
        <v>8221</v>
      </c>
      <c r="F647">
        <v>1</v>
      </c>
    </row>
    <row r="648" spans="1:6" x14ac:dyDescent="0.3">
      <c r="A648" t="s">
        <v>8219</v>
      </c>
      <c r="B648">
        <v>600</v>
      </c>
      <c r="E648" t="s">
        <v>8221</v>
      </c>
      <c r="F648">
        <v>15</v>
      </c>
    </row>
    <row r="649" spans="1:6" x14ac:dyDescent="0.3">
      <c r="A649" t="s">
        <v>8219</v>
      </c>
      <c r="B649">
        <v>293</v>
      </c>
      <c r="E649" t="s">
        <v>8221</v>
      </c>
      <c r="F649">
        <v>2</v>
      </c>
    </row>
    <row r="650" spans="1:6" x14ac:dyDescent="0.3">
      <c r="A650" t="s">
        <v>8219</v>
      </c>
      <c r="B650">
        <v>321</v>
      </c>
      <c r="E650" t="s">
        <v>8221</v>
      </c>
      <c r="F650">
        <v>1</v>
      </c>
    </row>
    <row r="651" spans="1:6" x14ac:dyDescent="0.3">
      <c r="A651" t="s">
        <v>8219</v>
      </c>
      <c r="B651">
        <v>81</v>
      </c>
      <c r="E651" t="s">
        <v>8221</v>
      </c>
      <c r="F651">
        <v>1</v>
      </c>
    </row>
    <row r="652" spans="1:6" x14ac:dyDescent="0.3">
      <c r="A652" t="s">
        <v>8219</v>
      </c>
      <c r="B652">
        <v>343</v>
      </c>
      <c r="E652" t="s">
        <v>8221</v>
      </c>
      <c r="F652">
        <v>0</v>
      </c>
    </row>
    <row r="653" spans="1:6" x14ac:dyDescent="0.3">
      <c r="A653" t="s">
        <v>8219</v>
      </c>
      <c r="B653">
        <v>336</v>
      </c>
      <c r="E653" t="s">
        <v>8221</v>
      </c>
      <c r="F653">
        <v>1</v>
      </c>
    </row>
    <row r="654" spans="1:6" x14ac:dyDescent="0.3">
      <c r="A654" t="s">
        <v>8219</v>
      </c>
      <c r="B654">
        <v>47</v>
      </c>
      <c r="E654" t="s">
        <v>8221</v>
      </c>
      <c r="F654">
        <v>11</v>
      </c>
    </row>
    <row r="655" spans="1:6" x14ac:dyDescent="0.3">
      <c r="A655" t="s">
        <v>8219</v>
      </c>
      <c r="B655">
        <v>76</v>
      </c>
      <c r="E655" t="s">
        <v>8221</v>
      </c>
      <c r="F655">
        <v>0</v>
      </c>
    </row>
    <row r="656" spans="1:6" x14ac:dyDescent="0.3">
      <c r="A656" t="s">
        <v>8219</v>
      </c>
      <c r="B656">
        <v>441</v>
      </c>
      <c r="E656" t="s">
        <v>8221</v>
      </c>
      <c r="F656">
        <v>1</v>
      </c>
    </row>
    <row r="657" spans="1:6" x14ac:dyDescent="0.3">
      <c r="A657" t="s">
        <v>8219</v>
      </c>
      <c r="B657">
        <v>916</v>
      </c>
      <c r="E657" t="s">
        <v>8221</v>
      </c>
      <c r="F657">
        <v>6</v>
      </c>
    </row>
    <row r="658" spans="1:6" x14ac:dyDescent="0.3">
      <c r="A658" t="s">
        <v>8219</v>
      </c>
      <c r="B658">
        <v>369</v>
      </c>
      <c r="E658" t="s">
        <v>8221</v>
      </c>
      <c r="F658">
        <v>7</v>
      </c>
    </row>
    <row r="659" spans="1:6" x14ac:dyDescent="0.3">
      <c r="A659" t="s">
        <v>8219</v>
      </c>
      <c r="B659">
        <v>20242</v>
      </c>
      <c r="E659" t="s">
        <v>8221</v>
      </c>
      <c r="F659">
        <v>0</v>
      </c>
    </row>
    <row r="660" spans="1:6" x14ac:dyDescent="0.3">
      <c r="A660" t="s">
        <v>8219</v>
      </c>
      <c r="B660">
        <v>71</v>
      </c>
      <c r="E660" t="s">
        <v>8221</v>
      </c>
      <c r="F660">
        <v>16</v>
      </c>
    </row>
    <row r="661" spans="1:6" x14ac:dyDescent="0.3">
      <c r="A661" t="s">
        <v>8219</v>
      </c>
      <c r="B661">
        <v>635</v>
      </c>
      <c r="E661" t="s">
        <v>8221</v>
      </c>
      <c r="F661">
        <v>0</v>
      </c>
    </row>
    <row r="662" spans="1:6" x14ac:dyDescent="0.3">
      <c r="A662" t="s">
        <v>8219</v>
      </c>
      <c r="B662">
        <v>885</v>
      </c>
      <c r="E662" t="s">
        <v>8221</v>
      </c>
      <c r="F662">
        <v>0</v>
      </c>
    </row>
    <row r="663" spans="1:6" x14ac:dyDescent="0.3">
      <c r="A663" t="s">
        <v>8219</v>
      </c>
      <c r="B663">
        <v>329</v>
      </c>
      <c r="E663" t="s">
        <v>8221</v>
      </c>
      <c r="F663">
        <v>0</v>
      </c>
    </row>
    <row r="664" spans="1:6" x14ac:dyDescent="0.3">
      <c r="A664" t="s">
        <v>8219</v>
      </c>
      <c r="B664">
        <v>71</v>
      </c>
      <c r="E664" t="s">
        <v>8221</v>
      </c>
      <c r="F664">
        <v>12</v>
      </c>
    </row>
    <row r="665" spans="1:6" x14ac:dyDescent="0.3">
      <c r="A665" t="s">
        <v>8219</v>
      </c>
      <c r="B665">
        <v>269</v>
      </c>
      <c r="E665" t="s">
        <v>8221</v>
      </c>
      <c r="F665">
        <v>1</v>
      </c>
    </row>
    <row r="666" spans="1:6" x14ac:dyDescent="0.3">
      <c r="A666" t="s">
        <v>8219</v>
      </c>
      <c r="B666">
        <v>345</v>
      </c>
      <c r="E666" t="s">
        <v>8221</v>
      </c>
      <c r="F666">
        <v>3</v>
      </c>
    </row>
    <row r="667" spans="1:6" x14ac:dyDescent="0.3">
      <c r="A667" t="s">
        <v>8219</v>
      </c>
      <c r="B667">
        <v>43</v>
      </c>
      <c r="E667" t="s">
        <v>8221</v>
      </c>
      <c r="F667">
        <v>1</v>
      </c>
    </row>
    <row r="668" spans="1:6" x14ac:dyDescent="0.3">
      <c r="A668" t="s">
        <v>8219</v>
      </c>
      <c r="B668">
        <v>33</v>
      </c>
      <c r="E668" t="s">
        <v>8221</v>
      </c>
      <c r="F668">
        <v>4</v>
      </c>
    </row>
    <row r="669" spans="1:6" x14ac:dyDescent="0.3">
      <c r="A669" t="s">
        <v>8219</v>
      </c>
      <c r="B669">
        <v>211</v>
      </c>
      <c r="E669" t="s">
        <v>8221</v>
      </c>
      <c r="F669">
        <v>1</v>
      </c>
    </row>
    <row r="670" spans="1:6" x14ac:dyDescent="0.3">
      <c r="A670" t="s">
        <v>8219</v>
      </c>
      <c r="B670">
        <v>196</v>
      </c>
      <c r="E670" t="s">
        <v>8221</v>
      </c>
      <c r="F670">
        <v>3</v>
      </c>
    </row>
    <row r="671" spans="1:6" x14ac:dyDescent="0.3">
      <c r="A671" t="s">
        <v>8219</v>
      </c>
      <c r="B671">
        <v>405</v>
      </c>
      <c r="E671" t="s">
        <v>8221</v>
      </c>
      <c r="F671">
        <v>1</v>
      </c>
    </row>
    <row r="672" spans="1:6" x14ac:dyDescent="0.3">
      <c r="A672" t="s">
        <v>8219</v>
      </c>
      <c r="B672">
        <v>206</v>
      </c>
      <c r="E672" t="s">
        <v>8221</v>
      </c>
      <c r="F672">
        <v>0</v>
      </c>
    </row>
    <row r="673" spans="1:6" x14ac:dyDescent="0.3">
      <c r="A673" t="s">
        <v>8219</v>
      </c>
      <c r="B673">
        <v>335</v>
      </c>
      <c r="E673" t="s">
        <v>8221</v>
      </c>
      <c r="F673">
        <v>12</v>
      </c>
    </row>
    <row r="674" spans="1:6" x14ac:dyDescent="0.3">
      <c r="A674" t="s">
        <v>8219</v>
      </c>
      <c r="B674">
        <v>215</v>
      </c>
      <c r="E674" t="s">
        <v>8221</v>
      </c>
      <c r="F674">
        <v>0</v>
      </c>
    </row>
    <row r="675" spans="1:6" x14ac:dyDescent="0.3">
      <c r="A675" t="s">
        <v>8219</v>
      </c>
      <c r="B675">
        <v>176</v>
      </c>
      <c r="E675" t="s">
        <v>8221</v>
      </c>
      <c r="F675">
        <v>1</v>
      </c>
    </row>
    <row r="676" spans="1:6" x14ac:dyDescent="0.3">
      <c r="A676" t="s">
        <v>8219</v>
      </c>
      <c r="B676">
        <v>555</v>
      </c>
      <c r="E676" t="s">
        <v>8221</v>
      </c>
      <c r="F676">
        <v>0</v>
      </c>
    </row>
    <row r="677" spans="1:6" x14ac:dyDescent="0.3">
      <c r="A677" t="s">
        <v>8219</v>
      </c>
      <c r="B677">
        <v>116</v>
      </c>
      <c r="E677" t="s">
        <v>8221</v>
      </c>
      <c r="F677">
        <v>0</v>
      </c>
    </row>
    <row r="678" spans="1:6" x14ac:dyDescent="0.3">
      <c r="A678" t="s">
        <v>8219</v>
      </c>
      <c r="B678">
        <v>615</v>
      </c>
      <c r="E678" t="s">
        <v>8221</v>
      </c>
      <c r="F678">
        <v>2</v>
      </c>
    </row>
    <row r="679" spans="1:6" x14ac:dyDescent="0.3">
      <c r="A679" t="s">
        <v>8219</v>
      </c>
      <c r="B679">
        <v>236</v>
      </c>
      <c r="E679" t="s">
        <v>8221</v>
      </c>
      <c r="F679">
        <v>92</v>
      </c>
    </row>
    <row r="680" spans="1:6" x14ac:dyDescent="0.3">
      <c r="A680" t="s">
        <v>8219</v>
      </c>
      <c r="B680">
        <v>145</v>
      </c>
      <c r="E680" t="s">
        <v>8221</v>
      </c>
      <c r="F680">
        <v>0</v>
      </c>
    </row>
    <row r="681" spans="1:6" x14ac:dyDescent="0.3">
      <c r="A681" t="s">
        <v>8219</v>
      </c>
      <c r="B681">
        <v>167</v>
      </c>
      <c r="E681" t="s">
        <v>8221</v>
      </c>
      <c r="F681">
        <v>3</v>
      </c>
    </row>
    <row r="682" spans="1:6" x14ac:dyDescent="0.3">
      <c r="A682" t="s">
        <v>8219</v>
      </c>
      <c r="B682">
        <v>235</v>
      </c>
      <c r="E682" t="s">
        <v>8221</v>
      </c>
      <c r="F682">
        <v>10</v>
      </c>
    </row>
    <row r="683" spans="1:6" x14ac:dyDescent="0.3">
      <c r="A683" t="s">
        <v>8219</v>
      </c>
      <c r="B683">
        <v>452</v>
      </c>
      <c r="E683" t="s">
        <v>8221</v>
      </c>
      <c r="F683">
        <v>7</v>
      </c>
    </row>
    <row r="684" spans="1:6" x14ac:dyDescent="0.3">
      <c r="A684" t="s">
        <v>8219</v>
      </c>
      <c r="B684">
        <v>241</v>
      </c>
      <c r="E684" t="s">
        <v>8221</v>
      </c>
      <c r="F684">
        <v>3</v>
      </c>
    </row>
    <row r="685" spans="1:6" x14ac:dyDescent="0.3">
      <c r="A685" t="s">
        <v>8219</v>
      </c>
      <c r="B685">
        <v>28</v>
      </c>
      <c r="E685" t="s">
        <v>8221</v>
      </c>
      <c r="F685">
        <v>0</v>
      </c>
    </row>
    <row r="686" spans="1:6" x14ac:dyDescent="0.3">
      <c r="A686" t="s">
        <v>8219</v>
      </c>
      <c r="B686">
        <v>140</v>
      </c>
      <c r="E686" t="s">
        <v>8221</v>
      </c>
      <c r="F686">
        <v>1</v>
      </c>
    </row>
    <row r="687" spans="1:6" x14ac:dyDescent="0.3">
      <c r="A687" t="s">
        <v>8219</v>
      </c>
      <c r="B687">
        <v>280</v>
      </c>
      <c r="E687" t="s">
        <v>8221</v>
      </c>
      <c r="F687">
        <v>0</v>
      </c>
    </row>
    <row r="688" spans="1:6" x14ac:dyDescent="0.3">
      <c r="A688" t="s">
        <v>8219</v>
      </c>
      <c r="B688">
        <v>70</v>
      </c>
      <c r="E688" t="s">
        <v>8221</v>
      </c>
      <c r="F688">
        <v>9</v>
      </c>
    </row>
    <row r="689" spans="1:6" x14ac:dyDescent="0.3">
      <c r="A689" t="s">
        <v>8219</v>
      </c>
      <c r="B689">
        <v>160</v>
      </c>
      <c r="E689" t="s">
        <v>8221</v>
      </c>
      <c r="F689">
        <v>2</v>
      </c>
    </row>
    <row r="690" spans="1:6" x14ac:dyDescent="0.3">
      <c r="A690" t="s">
        <v>8219</v>
      </c>
      <c r="B690">
        <v>141</v>
      </c>
      <c r="E690" t="s">
        <v>8221</v>
      </c>
      <c r="F690">
        <v>1</v>
      </c>
    </row>
    <row r="691" spans="1:6" x14ac:dyDescent="0.3">
      <c r="A691" t="s">
        <v>8219</v>
      </c>
      <c r="B691">
        <v>874</v>
      </c>
      <c r="E691" t="s">
        <v>8221</v>
      </c>
      <c r="F691">
        <v>2</v>
      </c>
    </row>
    <row r="692" spans="1:6" x14ac:dyDescent="0.3">
      <c r="A692" t="s">
        <v>8219</v>
      </c>
      <c r="B692">
        <v>73</v>
      </c>
      <c r="E692" t="s">
        <v>8221</v>
      </c>
      <c r="F692">
        <v>11</v>
      </c>
    </row>
    <row r="693" spans="1:6" x14ac:dyDescent="0.3">
      <c r="A693" t="s">
        <v>8219</v>
      </c>
      <c r="B693">
        <v>294</v>
      </c>
      <c r="E693" t="s">
        <v>8221</v>
      </c>
      <c r="F693">
        <v>0</v>
      </c>
    </row>
    <row r="694" spans="1:6" x14ac:dyDescent="0.3">
      <c r="A694" t="s">
        <v>8219</v>
      </c>
      <c r="B694">
        <v>740</v>
      </c>
      <c r="E694" t="s">
        <v>8221</v>
      </c>
      <c r="F694">
        <v>0</v>
      </c>
    </row>
    <row r="695" spans="1:6" x14ac:dyDescent="0.3">
      <c r="A695" t="s">
        <v>8219</v>
      </c>
      <c r="B695">
        <v>369</v>
      </c>
      <c r="E695" t="s">
        <v>8221</v>
      </c>
      <c r="F695">
        <v>9</v>
      </c>
    </row>
    <row r="696" spans="1:6" x14ac:dyDescent="0.3">
      <c r="A696" t="s">
        <v>8219</v>
      </c>
      <c r="B696">
        <v>110</v>
      </c>
      <c r="E696" t="s">
        <v>8221</v>
      </c>
      <c r="F696">
        <v>0</v>
      </c>
    </row>
    <row r="697" spans="1:6" x14ac:dyDescent="0.3">
      <c r="A697" t="s">
        <v>8219</v>
      </c>
      <c r="B697">
        <v>455</v>
      </c>
      <c r="E697" t="s">
        <v>8221</v>
      </c>
      <c r="F697">
        <v>4</v>
      </c>
    </row>
    <row r="698" spans="1:6" x14ac:dyDescent="0.3">
      <c r="A698" t="s">
        <v>8219</v>
      </c>
      <c r="B698">
        <v>224</v>
      </c>
      <c r="E698" t="s">
        <v>8221</v>
      </c>
      <c r="F698">
        <v>1</v>
      </c>
    </row>
    <row r="699" spans="1:6" x14ac:dyDescent="0.3">
      <c r="A699" t="s">
        <v>8219</v>
      </c>
      <c r="B699">
        <v>46</v>
      </c>
      <c r="E699" t="s">
        <v>8221</v>
      </c>
      <c r="F699">
        <v>2</v>
      </c>
    </row>
    <row r="700" spans="1:6" x14ac:dyDescent="0.3">
      <c r="A700" t="s">
        <v>8219</v>
      </c>
      <c r="B700">
        <v>284</v>
      </c>
      <c r="E700" t="s">
        <v>8221</v>
      </c>
      <c r="F700">
        <v>0</v>
      </c>
    </row>
    <row r="701" spans="1:6" x14ac:dyDescent="0.3">
      <c r="A701" t="s">
        <v>8219</v>
      </c>
      <c r="B701">
        <v>98</v>
      </c>
      <c r="E701" t="s">
        <v>8221</v>
      </c>
      <c r="F701">
        <v>1</v>
      </c>
    </row>
    <row r="702" spans="1:6" x14ac:dyDescent="0.3">
      <c r="A702" t="s">
        <v>8219</v>
      </c>
      <c r="B702">
        <v>56</v>
      </c>
      <c r="E702" t="s">
        <v>8221</v>
      </c>
      <c r="F702">
        <v>17</v>
      </c>
    </row>
    <row r="703" spans="1:6" x14ac:dyDescent="0.3">
      <c r="A703" t="s">
        <v>8219</v>
      </c>
      <c r="B703">
        <v>32</v>
      </c>
      <c r="E703" t="s">
        <v>8221</v>
      </c>
      <c r="F703">
        <v>2</v>
      </c>
    </row>
    <row r="704" spans="1:6" x14ac:dyDescent="0.3">
      <c r="A704" t="s">
        <v>8219</v>
      </c>
      <c r="B704">
        <v>30</v>
      </c>
      <c r="E704" t="s">
        <v>8221</v>
      </c>
      <c r="F704">
        <v>3</v>
      </c>
    </row>
    <row r="705" spans="1:6" x14ac:dyDescent="0.3">
      <c r="A705" t="s">
        <v>8219</v>
      </c>
      <c r="B705">
        <v>70</v>
      </c>
      <c r="E705" t="s">
        <v>8221</v>
      </c>
      <c r="F705">
        <v>41</v>
      </c>
    </row>
    <row r="706" spans="1:6" x14ac:dyDescent="0.3">
      <c r="A706" t="s">
        <v>8219</v>
      </c>
      <c r="B706">
        <v>44</v>
      </c>
      <c r="E706" t="s">
        <v>8221</v>
      </c>
      <c r="F706">
        <v>2</v>
      </c>
    </row>
    <row r="707" spans="1:6" x14ac:dyDescent="0.3">
      <c r="A707" t="s">
        <v>8219</v>
      </c>
      <c r="B707">
        <v>92</v>
      </c>
      <c r="E707" t="s">
        <v>8221</v>
      </c>
      <c r="F707">
        <v>3</v>
      </c>
    </row>
    <row r="708" spans="1:6" x14ac:dyDescent="0.3">
      <c r="A708" t="s">
        <v>8219</v>
      </c>
      <c r="B708">
        <v>205</v>
      </c>
      <c r="E708" t="s">
        <v>8221</v>
      </c>
      <c r="F708">
        <v>8</v>
      </c>
    </row>
    <row r="709" spans="1:6" x14ac:dyDescent="0.3">
      <c r="A709" t="s">
        <v>8219</v>
      </c>
      <c r="B709">
        <v>23</v>
      </c>
      <c r="E709" t="s">
        <v>8221</v>
      </c>
      <c r="F709">
        <v>0</v>
      </c>
    </row>
    <row r="710" spans="1:6" x14ac:dyDescent="0.3">
      <c r="A710" t="s">
        <v>8219</v>
      </c>
      <c r="B710">
        <v>4</v>
      </c>
      <c r="E710" t="s">
        <v>8221</v>
      </c>
      <c r="F710">
        <v>1</v>
      </c>
    </row>
    <row r="711" spans="1:6" x14ac:dyDescent="0.3">
      <c r="A711" t="s">
        <v>8219</v>
      </c>
      <c r="B711">
        <v>112</v>
      </c>
      <c r="E711" t="s">
        <v>8221</v>
      </c>
      <c r="F711">
        <v>3</v>
      </c>
    </row>
    <row r="712" spans="1:6" x14ac:dyDescent="0.3">
      <c r="A712" t="s">
        <v>8219</v>
      </c>
      <c r="B712">
        <v>27</v>
      </c>
      <c r="E712" t="s">
        <v>8221</v>
      </c>
      <c r="F712">
        <v>4</v>
      </c>
    </row>
    <row r="713" spans="1:6" x14ac:dyDescent="0.3">
      <c r="A713" t="s">
        <v>8219</v>
      </c>
      <c r="B713">
        <v>11</v>
      </c>
      <c r="E713" t="s">
        <v>8221</v>
      </c>
      <c r="F713">
        <v>9</v>
      </c>
    </row>
    <row r="714" spans="1:6" x14ac:dyDescent="0.3">
      <c r="A714" t="s">
        <v>8219</v>
      </c>
      <c r="B714">
        <v>26</v>
      </c>
      <c r="E714" t="s">
        <v>8221</v>
      </c>
      <c r="F714">
        <v>16</v>
      </c>
    </row>
    <row r="715" spans="1:6" x14ac:dyDescent="0.3">
      <c r="A715" t="s">
        <v>8219</v>
      </c>
      <c r="B715">
        <v>77</v>
      </c>
      <c r="E715" t="s">
        <v>8221</v>
      </c>
      <c r="F715">
        <v>1</v>
      </c>
    </row>
    <row r="716" spans="1:6" x14ac:dyDescent="0.3">
      <c r="A716" t="s">
        <v>8219</v>
      </c>
      <c r="B716">
        <v>136</v>
      </c>
      <c r="E716" t="s">
        <v>8221</v>
      </c>
      <c r="F716">
        <v>7</v>
      </c>
    </row>
    <row r="717" spans="1:6" x14ac:dyDescent="0.3">
      <c r="A717" t="s">
        <v>8219</v>
      </c>
      <c r="B717">
        <v>157</v>
      </c>
      <c r="E717" t="s">
        <v>8221</v>
      </c>
      <c r="F717">
        <v>0</v>
      </c>
    </row>
    <row r="718" spans="1:6" x14ac:dyDescent="0.3">
      <c r="A718" t="s">
        <v>8219</v>
      </c>
      <c r="B718">
        <v>158</v>
      </c>
      <c r="E718" t="s">
        <v>8221</v>
      </c>
      <c r="F718">
        <v>0</v>
      </c>
    </row>
    <row r="719" spans="1:6" x14ac:dyDescent="0.3">
      <c r="A719" t="s">
        <v>8219</v>
      </c>
      <c r="B719">
        <v>27</v>
      </c>
      <c r="E719" t="s">
        <v>8221</v>
      </c>
      <c r="F719">
        <v>0</v>
      </c>
    </row>
    <row r="720" spans="1:6" x14ac:dyDescent="0.3">
      <c r="A720" t="s">
        <v>8219</v>
      </c>
      <c r="B720">
        <v>23</v>
      </c>
      <c r="E720" t="s">
        <v>8221</v>
      </c>
      <c r="F720">
        <v>0</v>
      </c>
    </row>
    <row r="721" spans="1:6" x14ac:dyDescent="0.3">
      <c r="A721" t="s">
        <v>8219</v>
      </c>
      <c r="B721">
        <v>17</v>
      </c>
      <c r="E721" t="s">
        <v>8221</v>
      </c>
      <c r="F721">
        <v>0</v>
      </c>
    </row>
    <row r="722" spans="1:6" x14ac:dyDescent="0.3">
      <c r="A722" t="s">
        <v>8219</v>
      </c>
      <c r="B722">
        <v>37</v>
      </c>
      <c r="E722" t="s">
        <v>8221</v>
      </c>
      <c r="F722">
        <v>1</v>
      </c>
    </row>
    <row r="723" spans="1:6" x14ac:dyDescent="0.3">
      <c r="A723" t="s">
        <v>8219</v>
      </c>
      <c r="B723">
        <v>65</v>
      </c>
      <c r="E723" t="s">
        <v>8221</v>
      </c>
      <c r="F723">
        <v>2</v>
      </c>
    </row>
    <row r="724" spans="1:6" x14ac:dyDescent="0.3">
      <c r="A724" t="s">
        <v>8219</v>
      </c>
      <c r="B724">
        <v>18</v>
      </c>
      <c r="E724" t="s">
        <v>8221</v>
      </c>
      <c r="F724">
        <v>1</v>
      </c>
    </row>
    <row r="725" spans="1:6" x14ac:dyDescent="0.3">
      <c r="A725" t="s">
        <v>8219</v>
      </c>
      <c r="B725">
        <v>25</v>
      </c>
      <c r="E725" t="s">
        <v>8221</v>
      </c>
      <c r="F725">
        <v>15</v>
      </c>
    </row>
    <row r="726" spans="1:6" x14ac:dyDescent="0.3">
      <c r="A726" t="s">
        <v>8219</v>
      </c>
      <c r="B726">
        <v>104</v>
      </c>
      <c r="E726" t="s">
        <v>8221</v>
      </c>
      <c r="F726">
        <v>1</v>
      </c>
    </row>
    <row r="727" spans="1:6" x14ac:dyDescent="0.3">
      <c r="A727" t="s">
        <v>8219</v>
      </c>
      <c r="B727">
        <v>108</v>
      </c>
      <c r="E727" t="s">
        <v>8221</v>
      </c>
      <c r="F727">
        <v>1</v>
      </c>
    </row>
    <row r="728" spans="1:6" x14ac:dyDescent="0.3">
      <c r="A728" t="s">
        <v>8219</v>
      </c>
      <c r="B728">
        <v>38</v>
      </c>
      <c r="E728" t="s">
        <v>8221</v>
      </c>
      <c r="F728">
        <v>0</v>
      </c>
    </row>
    <row r="729" spans="1:6" x14ac:dyDescent="0.3">
      <c r="A729" t="s">
        <v>8219</v>
      </c>
      <c r="B729">
        <v>88</v>
      </c>
      <c r="E729" t="s">
        <v>8221</v>
      </c>
      <c r="F729">
        <v>39</v>
      </c>
    </row>
    <row r="730" spans="1:6" x14ac:dyDescent="0.3">
      <c r="A730" t="s">
        <v>8219</v>
      </c>
      <c r="B730">
        <v>82</v>
      </c>
      <c r="E730" t="s">
        <v>8221</v>
      </c>
      <c r="F730">
        <v>103</v>
      </c>
    </row>
    <row r="731" spans="1:6" x14ac:dyDescent="0.3">
      <c r="A731" t="s">
        <v>8219</v>
      </c>
      <c r="B731">
        <v>126</v>
      </c>
      <c r="E731" t="s">
        <v>8221</v>
      </c>
      <c r="F731">
        <v>0</v>
      </c>
    </row>
    <row r="732" spans="1:6" x14ac:dyDescent="0.3">
      <c r="A732" t="s">
        <v>8219</v>
      </c>
      <c r="B732">
        <v>133</v>
      </c>
      <c r="E732" t="s">
        <v>8221</v>
      </c>
      <c r="F732">
        <v>39</v>
      </c>
    </row>
    <row r="733" spans="1:6" x14ac:dyDescent="0.3">
      <c r="A733" t="s">
        <v>8219</v>
      </c>
      <c r="B733">
        <v>47</v>
      </c>
      <c r="E733" t="s">
        <v>8221</v>
      </c>
      <c r="F733">
        <v>15</v>
      </c>
    </row>
    <row r="734" spans="1:6" x14ac:dyDescent="0.3">
      <c r="A734" t="s">
        <v>8219</v>
      </c>
      <c r="B734">
        <v>58</v>
      </c>
      <c r="E734" t="s">
        <v>8221</v>
      </c>
      <c r="F734">
        <v>22</v>
      </c>
    </row>
    <row r="735" spans="1:6" x14ac:dyDescent="0.3">
      <c r="A735" t="s">
        <v>8219</v>
      </c>
      <c r="B735">
        <v>32</v>
      </c>
      <c r="E735" t="s">
        <v>8221</v>
      </c>
      <c r="F735">
        <v>92</v>
      </c>
    </row>
    <row r="736" spans="1:6" x14ac:dyDescent="0.3">
      <c r="A736" t="s">
        <v>8219</v>
      </c>
      <c r="B736">
        <v>37</v>
      </c>
      <c r="E736" t="s">
        <v>8221</v>
      </c>
      <c r="F736">
        <v>25</v>
      </c>
    </row>
    <row r="737" spans="1:6" x14ac:dyDescent="0.3">
      <c r="A737" t="s">
        <v>8219</v>
      </c>
      <c r="B737">
        <v>87</v>
      </c>
      <c r="E737" t="s">
        <v>8221</v>
      </c>
      <c r="F737">
        <v>19</v>
      </c>
    </row>
    <row r="738" spans="1:6" x14ac:dyDescent="0.3">
      <c r="A738" t="s">
        <v>8219</v>
      </c>
      <c r="B738">
        <v>15</v>
      </c>
      <c r="E738" t="s">
        <v>8221</v>
      </c>
      <c r="F738">
        <v>19</v>
      </c>
    </row>
    <row r="739" spans="1:6" x14ac:dyDescent="0.3">
      <c r="A739" t="s">
        <v>8219</v>
      </c>
      <c r="B739">
        <v>27</v>
      </c>
      <c r="E739" t="s">
        <v>8221</v>
      </c>
      <c r="F739">
        <v>13</v>
      </c>
    </row>
    <row r="740" spans="1:6" x14ac:dyDescent="0.3">
      <c r="A740" t="s">
        <v>8219</v>
      </c>
      <c r="B740">
        <v>19</v>
      </c>
      <c r="E740" t="s">
        <v>8221</v>
      </c>
      <c r="F740">
        <v>124</v>
      </c>
    </row>
    <row r="741" spans="1:6" x14ac:dyDescent="0.3">
      <c r="A741" t="s">
        <v>8219</v>
      </c>
      <c r="B741">
        <v>17</v>
      </c>
      <c r="E741" t="s">
        <v>8221</v>
      </c>
      <c r="F741">
        <v>4</v>
      </c>
    </row>
    <row r="742" spans="1:6" x14ac:dyDescent="0.3">
      <c r="A742" t="s">
        <v>8219</v>
      </c>
      <c r="B742">
        <v>26</v>
      </c>
      <c r="E742" t="s">
        <v>8221</v>
      </c>
      <c r="F742">
        <v>10</v>
      </c>
    </row>
    <row r="743" spans="1:6" x14ac:dyDescent="0.3">
      <c r="A743" t="s">
        <v>8219</v>
      </c>
      <c r="B743">
        <v>28</v>
      </c>
      <c r="E743" t="s">
        <v>8221</v>
      </c>
      <c r="F743">
        <v>15</v>
      </c>
    </row>
    <row r="744" spans="1:6" x14ac:dyDescent="0.3">
      <c r="A744" t="s">
        <v>8219</v>
      </c>
      <c r="B744">
        <v>37</v>
      </c>
      <c r="E744" t="s">
        <v>8221</v>
      </c>
      <c r="F744">
        <v>38</v>
      </c>
    </row>
    <row r="745" spans="1:6" x14ac:dyDescent="0.3">
      <c r="A745" t="s">
        <v>8219</v>
      </c>
      <c r="B745">
        <v>128</v>
      </c>
      <c r="E745" t="s">
        <v>8221</v>
      </c>
      <c r="F745">
        <v>152</v>
      </c>
    </row>
    <row r="746" spans="1:6" x14ac:dyDescent="0.3">
      <c r="A746" t="s">
        <v>8219</v>
      </c>
      <c r="B746">
        <v>10</v>
      </c>
      <c r="E746" t="s">
        <v>8221</v>
      </c>
      <c r="F746">
        <v>24</v>
      </c>
    </row>
    <row r="747" spans="1:6" x14ac:dyDescent="0.3">
      <c r="A747" t="s">
        <v>8219</v>
      </c>
      <c r="B747">
        <v>83</v>
      </c>
      <c r="E747" t="s">
        <v>8221</v>
      </c>
      <c r="F747">
        <v>76</v>
      </c>
    </row>
    <row r="748" spans="1:6" x14ac:dyDescent="0.3">
      <c r="A748" t="s">
        <v>8219</v>
      </c>
      <c r="B748">
        <v>46</v>
      </c>
      <c r="E748" t="s">
        <v>8221</v>
      </c>
      <c r="F748">
        <v>185</v>
      </c>
    </row>
    <row r="749" spans="1:6" x14ac:dyDescent="0.3">
      <c r="A749" t="s">
        <v>8219</v>
      </c>
      <c r="B749">
        <v>90</v>
      </c>
      <c r="E749" t="s">
        <v>8221</v>
      </c>
      <c r="F749">
        <v>33</v>
      </c>
    </row>
    <row r="750" spans="1:6" x14ac:dyDescent="0.3">
      <c r="A750" t="s">
        <v>8219</v>
      </c>
      <c r="B750">
        <v>81</v>
      </c>
      <c r="E750" t="s">
        <v>8221</v>
      </c>
      <c r="F750">
        <v>108</v>
      </c>
    </row>
    <row r="751" spans="1:6" x14ac:dyDescent="0.3">
      <c r="A751" t="s">
        <v>8219</v>
      </c>
      <c r="B751">
        <v>32</v>
      </c>
      <c r="E751" t="s">
        <v>8221</v>
      </c>
      <c r="F751">
        <v>29</v>
      </c>
    </row>
    <row r="752" spans="1:6" x14ac:dyDescent="0.3">
      <c r="A752" t="s">
        <v>8219</v>
      </c>
      <c r="B752">
        <v>20</v>
      </c>
      <c r="E752" t="s">
        <v>8221</v>
      </c>
      <c r="F752">
        <v>24</v>
      </c>
    </row>
    <row r="753" spans="1:6" x14ac:dyDescent="0.3">
      <c r="A753" t="s">
        <v>8219</v>
      </c>
      <c r="B753">
        <v>70</v>
      </c>
      <c r="E753" t="s">
        <v>8221</v>
      </c>
      <c r="F753">
        <v>4</v>
      </c>
    </row>
    <row r="754" spans="1:6" x14ac:dyDescent="0.3">
      <c r="A754" t="s">
        <v>8219</v>
      </c>
      <c r="B754">
        <v>168</v>
      </c>
      <c r="E754" t="s">
        <v>8221</v>
      </c>
      <c r="F754">
        <v>4</v>
      </c>
    </row>
    <row r="755" spans="1:6" x14ac:dyDescent="0.3">
      <c r="A755" t="s">
        <v>8219</v>
      </c>
      <c r="B755">
        <v>34</v>
      </c>
      <c r="E755" t="s">
        <v>8221</v>
      </c>
      <c r="F755">
        <v>15</v>
      </c>
    </row>
    <row r="756" spans="1:6" x14ac:dyDescent="0.3">
      <c r="A756" t="s">
        <v>8219</v>
      </c>
      <c r="B756">
        <v>48</v>
      </c>
      <c r="E756" t="s">
        <v>8221</v>
      </c>
      <c r="F756">
        <v>4</v>
      </c>
    </row>
    <row r="757" spans="1:6" x14ac:dyDescent="0.3">
      <c r="A757" t="s">
        <v>8219</v>
      </c>
      <c r="B757">
        <v>48</v>
      </c>
      <c r="E757" t="s">
        <v>8221</v>
      </c>
      <c r="F757">
        <v>139</v>
      </c>
    </row>
    <row r="758" spans="1:6" x14ac:dyDescent="0.3">
      <c r="A758" t="s">
        <v>8219</v>
      </c>
      <c r="B758">
        <v>221</v>
      </c>
      <c r="E758" t="s">
        <v>8221</v>
      </c>
      <c r="F758">
        <v>2</v>
      </c>
    </row>
    <row r="759" spans="1:6" x14ac:dyDescent="0.3">
      <c r="A759" t="s">
        <v>8219</v>
      </c>
      <c r="B759">
        <v>107</v>
      </c>
      <c r="E759" t="s">
        <v>8221</v>
      </c>
      <c r="F759">
        <v>18</v>
      </c>
    </row>
    <row r="760" spans="1:6" x14ac:dyDescent="0.3">
      <c r="A760" t="s">
        <v>8219</v>
      </c>
      <c r="B760">
        <v>45</v>
      </c>
      <c r="E760" t="s">
        <v>8221</v>
      </c>
      <c r="F760">
        <v>81</v>
      </c>
    </row>
    <row r="761" spans="1:6" x14ac:dyDescent="0.3">
      <c r="A761" t="s">
        <v>8219</v>
      </c>
      <c r="B761">
        <v>36</v>
      </c>
      <c r="E761" t="s">
        <v>8221</v>
      </c>
      <c r="F761">
        <v>86</v>
      </c>
    </row>
    <row r="762" spans="1:6" x14ac:dyDescent="0.3">
      <c r="A762" t="s">
        <v>8219</v>
      </c>
      <c r="B762">
        <v>101</v>
      </c>
      <c r="E762" t="s">
        <v>8221</v>
      </c>
      <c r="F762">
        <v>140</v>
      </c>
    </row>
    <row r="763" spans="1:6" x14ac:dyDescent="0.3">
      <c r="A763" t="s">
        <v>8219</v>
      </c>
      <c r="B763">
        <v>62</v>
      </c>
      <c r="E763" t="s">
        <v>8221</v>
      </c>
      <c r="F763">
        <v>37</v>
      </c>
    </row>
    <row r="764" spans="1:6" x14ac:dyDescent="0.3">
      <c r="A764" t="s">
        <v>8219</v>
      </c>
      <c r="B764">
        <v>32</v>
      </c>
      <c r="E764" t="s">
        <v>8221</v>
      </c>
      <c r="F764">
        <v>6</v>
      </c>
    </row>
    <row r="765" spans="1:6" x14ac:dyDescent="0.3">
      <c r="A765" t="s">
        <v>8219</v>
      </c>
      <c r="B765">
        <v>89</v>
      </c>
      <c r="E765" t="s">
        <v>8221</v>
      </c>
      <c r="F765">
        <v>113</v>
      </c>
    </row>
    <row r="766" spans="1:6" x14ac:dyDescent="0.3">
      <c r="A766" t="s">
        <v>8219</v>
      </c>
      <c r="B766">
        <v>93</v>
      </c>
      <c r="E766" t="s">
        <v>8221</v>
      </c>
      <c r="F766">
        <v>37</v>
      </c>
    </row>
    <row r="767" spans="1:6" x14ac:dyDescent="0.3">
      <c r="A767" t="s">
        <v>8219</v>
      </c>
      <c r="B767">
        <v>98</v>
      </c>
      <c r="E767" t="s">
        <v>8221</v>
      </c>
      <c r="F767">
        <v>18</v>
      </c>
    </row>
    <row r="768" spans="1:6" x14ac:dyDescent="0.3">
      <c r="A768" t="s">
        <v>8219</v>
      </c>
      <c r="B768">
        <v>82</v>
      </c>
      <c r="E768" t="s">
        <v>8221</v>
      </c>
      <c r="F768">
        <v>75</v>
      </c>
    </row>
    <row r="769" spans="1:6" x14ac:dyDescent="0.3">
      <c r="A769" t="s">
        <v>8219</v>
      </c>
      <c r="B769">
        <v>116</v>
      </c>
      <c r="E769" t="s">
        <v>8221</v>
      </c>
      <c r="F769">
        <v>52</v>
      </c>
    </row>
    <row r="770" spans="1:6" x14ac:dyDescent="0.3">
      <c r="A770" t="s">
        <v>8219</v>
      </c>
      <c r="B770">
        <v>52</v>
      </c>
      <c r="E770" t="s">
        <v>8221</v>
      </c>
      <c r="F770">
        <v>122</v>
      </c>
    </row>
    <row r="771" spans="1:6" x14ac:dyDescent="0.3">
      <c r="A771" t="s">
        <v>8219</v>
      </c>
      <c r="B771">
        <v>23</v>
      </c>
      <c r="E771" t="s">
        <v>8221</v>
      </c>
      <c r="F771">
        <v>8</v>
      </c>
    </row>
    <row r="772" spans="1:6" x14ac:dyDescent="0.3">
      <c r="A772" t="s">
        <v>8219</v>
      </c>
      <c r="B772">
        <v>77</v>
      </c>
      <c r="E772" t="s">
        <v>8221</v>
      </c>
      <c r="F772">
        <v>8</v>
      </c>
    </row>
    <row r="773" spans="1:6" x14ac:dyDescent="0.3">
      <c r="A773" t="s">
        <v>8219</v>
      </c>
      <c r="B773">
        <v>49</v>
      </c>
      <c r="E773" t="s">
        <v>8221</v>
      </c>
      <c r="F773">
        <v>96</v>
      </c>
    </row>
    <row r="774" spans="1:6" x14ac:dyDescent="0.3">
      <c r="A774" t="s">
        <v>8219</v>
      </c>
      <c r="B774">
        <v>59</v>
      </c>
      <c r="E774" t="s">
        <v>8221</v>
      </c>
      <c r="F774">
        <v>9</v>
      </c>
    </row>
    <row r="775" spans="1:6" x14ac:dyDescent="0.3">
      <c r="A775" t="s">
        <v>8219</v>
      </c>
      <c r="B775">
        <v>113</v>
      </c>
      <c r="E775" t="s">
        <v>8221</v>
      </c>
      <c r="F775">
        <v>2</v>
      </c>
    </row>
    <row r="776" spans="1:6" x14ac:dyDescent="0.3">
      <c r="A776" t="s">
        <v>8219</v>
      </c>
      <c r="B776">
        <v>34</v>
      </c>
      <c r="E776" t="s">
        <v>8221</v>
      </c>
      <c r="F776">
        <v>26</v>
      </c>
    </row>
    <row r="777" spans="1:6" x14ac:dyDescent="0.3">
      <c r="A777" t="s">
        <v>8219</v>
      </c>
      <c r="B777">
        <v>42</v>
      </c>
      <c r="E777" t="s">
        <v>8221</v>
      </c>
      <c r="F777">
        <v>23</v>
      </c>
    </row>
    <row r="778" spans="1:6" x14ac:dyDescent="0.3">
      <c r="A778" t="s">
        <v>8219</v>
      </c>
      <c r="B778">
        <v>42</v>
      </c>
      <c r="E778" t="s">
        <v>8221</v>
      </c>
      <c r="F778">
        <v>0</v>
      </c>
    </row>
    <row r="779" spans="1:6" x14ac:dyDescent="0.3">
      <c r="A779" t="s">
        <v>8219</v>
      </c>
      <c r="B779">
        <v>49</v>
      </c>
      <c r="E779" t="s">
        <v>8221</v>
      </c>
      <c r="F779">
        <v>140</v>
      </c>
    </row>
    <row r="780" spans="1:6" x14ac:dyDescent="0.3">
      <c r="A780" t="s">
        <v>8219</v>
      </c>
      <c r="B780">
        <v>56</v>
      </c>
      <c r="E780" t="s">
        <v>8221</v>
      </c>
      <c r="F780">
        <v>0</v>
      </c>
    </row>
    <row r="781" spans="1:6" x14ac:dyDescent="0.3">
      <c r="A781" t="s">
        <v>8219</v>
      </c>
      <c r="B781">
        <v>25</v>
      </c>
      <c r="E781" t="s">
        <v>8221</v>
      </c>
      <c r="F781">
        <v>6</v>
      </c>
    </row>
    <row r="782" spans="1:6" x14ac:dyDescent="0.3">
      <c r="A782" t="s">
        <v>8219</v>
      </c>
      <c r="B782">
        <v>52</v>
      </c>
      <c r="E782" t="s">
        <v>8221</v>
      </c>
      <c r="F782">
        <v>100</v>
      </c>
    </row>
    <row r="783" spans="1:6" x14ac:dyDescent="0.3">
      <c r="A783" t="s">
        <v>8219</v>
      </c>
      <c r="B783">
        <v>34</v>
      </c>
      <c r="E783" t="s">
        <v>8221</v>
      </c>
      <c r="F783">
        <v>0</v>
      </c>
    </row>
    <row r="784" spans="1:6" x14ac:dyDescent="0.3">
      <c r="A784" t="s">
        <v>8219</v>
      </c>
      <c r="B784">
        <v>67</v>
      </c>
      <c r="E784" t="s">
        <v>8221</v>
      </c>
      <c r="F784">
        <v>4</v>
      </c>
    </row>
    <row r="785" spans="1:6" x14ac:dyDescent="0.3">
      <c r="A785" t="s">
        <v>8219</v>
      </c>
      <c r="B785">
        <v>70</v>
      </c>
      <c r="E785" t="s">
        <v>8221</v>
      </c>
      <c r="F785">
        <v>8</v>
      </c>
    </row>
    <row r="786" spans="1:6" x14ac:dyDescent="0.3">
      <c r="A786" t="s">
        <v>8219</v>
      </c>
      <c r="B786">
        <v>89</v>
      </c>
      <c r="E786" t="s">
        <v>8221</v>
      </c>
      <c r="F786">
        <v>0</v>
      </c>
    </row>
    <row r="787" spans="1:6" x14ac:dyDescent="0.3">
      <c r="A787" t="s">
        <v>8219</v>
      </c>
      <c r="B787">
        <v>107</v>
      </c>
      <c r="E787" t="s">
        <v>8221</v>
      </c>
      <c r="F787">
        <v>16</v>
      </c>
    </row>
    <row r="788" spans="1:6" x14ac:dyDescent="0.3">
      <c r="A788" t="s">
        <v>8219</v>
      </c>
      <c r="B788">
        <v>159</v>
      </c>
      <c r="E788" t="s">
        <v>8221</v>
      </c>
      <c r="F788">
        <v>2</v>
      </c>
    </row>
    <row r="789" spans="1:6" x14ac:dyDescent="0.3">
      <c r="A789" t="s">
        <v>8219</v>
      </c>
      <c r="B789">
        <v>181</v>
      </c>
      <c r="E789" t="s">
        <v>8221</v>
      </c>
      <c r="F789">
        <v>48</v>
      </c>
    </row>
    <row r="790" spans="1:6" x14ac:dyDescent="0.3">
      <c r="A790" t="s">
        <v>8219</v>
      </c>
      <c r="B790">
        <v>131</v>
      </c>
      <c r="E790" t="s">
        <v>8221</v>
      </c>
      <c r="F790">
        <v>2</v>
      </c>
    </row>
    <row r="791" spans="1:6" x14ac:dyDescent="0.3">
      <c r="A791" t="s">
        <v>8219</v>
      </c>
      <c r="B791">
        <v>125</v>
      </c>
      <c r="E791" t="s">
        <v>8221</v>
      </c>
      <c r="F791">
        <v>2</v>
      </c>
    </row>
    <row r="792" spans="1:6" x14ac:dyDescent="0.3">
      <c r="A792" t="s">
        <v>8219</v>
      </c>
      <c r="B792">
        <v>61</v>
      </c>
      <c r="E792" t="s">
        <v>8221</v>
      </c>
      <c r="F792">
        <v>1</v>
      </c>
    </row>
    <row r="793" spans="1:6" x14ac:dyDescent="0.3">
      <c r="A793" t="s">
        <v>8219</v>
      </c>
      <c r="B793">
        <v>90</v>
      </c>
      <c r="E793" t="s">
        <v>8221</v>
      </c>
      <c r="F793">
        <v>17</v>
      </c>
    </row>
    <row r="794" spans="1:6" x14ac:dyDescent="0.3">
      <c r="A794" t="s">
        <v>8219</v>
      </c>
      <c r="B794">
        <v>35</v>
      </c>
      <c r="E794" t="s">
        <v>8221</v>
      </c>
      <c r="F794">
        <v>0</v>
      </c>
    </row>
    <row r="795" spans="1:6" x14ac:dyDescent="0.3">
      <c r="A795" t="s">
        <v>8219</v>
      </c>
      <c r="B795">
        <v>90</v>
      </c>
      <c r="E795" t="s">
        <v>8221</v>
      </c>
      <c r="F795">
        <v>11</v>
      </c>
    </row>
    <row r="796" spans="1:6" x14ac:dyDescent="0.3">
      <c r="A796" t="s">
        <v>8219</v>
      </c>
      <c r="B796">
        <v>4</v>
      </c>
      <c r="E796" t="s">
        <v>8221</v>
      </c>
      <c r="F796">
        <v>95</v>
      </c>
    </row>
    <row r="797" spans="1:6" x14ac:dyDescent="0.3">
      <c r="A797" t="s">
        <v>8219</v>
      </c>
      <c r="B797">
        <v>120</v>
      </c>
      <c r="E797" t="s">
        <v>8221</v>
      </c>
      <c r="F797">
        <v>13</v>
      </c>
    </row>
    <row r="798" spans="1:6" x14ac:dyDescent="0.3">
      <c r="A798" t="s">
        <v>8219</v>
      </c>
      <c r="B798">
        <v>14</v>
      </c>
      <c r="E798" t="s">
        <v>8221</v>
      </c>
      <c r="F798">
        <v>2</v>
      </c>
    </row>
    <row r="799" spans="1:6" x14ac:dyDescent="0.3">
      <c r="A799" t="s">
        <v>8219</v>
      </c>
      <c r="B799">
        <v>27</v>
      </c>
      <c r="E799" t="s">
        <v>8221</v>
      </c>
      <c r="F799">
        <v>2</v>
      </c>
    </row>
    <row r="800" spans="1:6" x14ac:dyDescent="0.3">
      <c r="A800" t="s">
        <v>8219</v>
      </c>
      <c r="B800">
        <v>49</v>
      </c>
      <c r="E800" t="s">
        <v>8221</v>
      </c>
      <c r="F800">
        <v>3</v>
      </c>
    </row>
    <row r="801" spans="1:6" x14ac:dyDescent="0.3">
      <c r="A801" t="s">
        <v>8219</v>
      </c>
      <c r="B801">
        <v>102</v>
      </c>
      <c r="E801" t="s">
        <v>8221</v>
      </c>
      <c r="F801">
        <v>0</v>
      </c>
    </row>
    <row r="802" spans="1:6" x14ac:dyDescent="0.3">
      <c r="A802" t="s">
        <v>8219</v>
      </c>
      <c r="B802">
        <v>3</v>
      </c>
      <c r="E802" t="s">
        <v>8221</v>
      </c>
      <c r="F802">
        <v>0</v>
      </c>
    </row>
    <row r="803" spans="1:6" x14ac:dyDescent="0.3">
      <c r="A803" t="s">
        <v>8219</v>
      </c>
      <c r="B803">
        <v>25</v>
      </c>
      <c r="E803" t="s">
        <v>8221</v>
      </c>
      <c r="F803">
        <v>0</v>
      </c>
    </row>
    <row r="804" spans="1:6" x14ac:dyDescent="0.3">
      <c r="A804" t="s">
        <v>8219</v>
      </c>
      <c r="B804">
        <v>118</v>
      </c>
      <c r="E804" t="s">
        <v>8221</v>
      </c>
      <c r="F804">
        <v>2</v>
      </c>
    </row>
    <row r="805" spans="1:6" x14ac:dyDescent="0.3">
      <c r="A805" t="s">
        <v>8219</v>
      </c>
      <c r="B805">
        <v>57</v>
      </c>
      <c r="E805" t="s">
        <v>8221</v>
      </c>
      <c r="F805">
        <v>24</v>
      </c>
    </row>
    <row r="806" spans="1:6" x14ac:dyDescent="0.3">
      <c r="A806" t="s">
        <v>8219</v>
      </c>
      <c r="B806">
        <v>11</v>
      </c>
      <c r="E806" t="s">
        <v>8221</v>
      </c>
      <c r="F806">
        <v>25</v>
      </c>
    </row>
    <row r="807" spans="1:6" x14ac:dyDescent="0.3">
      <c r="A807" t="s">
        <v>8219</v>
      </c>
      <c r="B807">
        <v>33</v>
      </c>
      <c r="E807" t="s">
        <v>8221</v>
      </c>
      <c r="F807">
        <v>3</v>
      </c>
    </row>
    <row r="808" spans="1:6" x14ac:dyDescent="0.3">
      <c r="A808" t="s">
        <v>8219</v>
      </c>
      <c r="B808">
        <v>40</v>
      </c>
      <c r="E808" t="s">
        <v>8221</v>
      </c>
      <c r="F808">
        <v>41</v>
      </c>
    </row>
    <row r="809" spans="1:6" x14ac:dyDescent="0.3">
      <c r="A809" t="s">
        <v>8219</v>
      </c>
      <c r="B809">
        <v>50</v>
      </c>
      <c r="E809" t="s">
        <v>8221</v>
      </c>
      <c r="F809">
        <v>2</v>
      </c>
    </row>
    <row r="810" spans="1:6" x14ac:dyDescent="0.3">
      <c r="A810" t="s">
        <v>8219</v>
      </c>
      <c r="B810">
        <v>38</v>
      </c>
      <c r="E810" t="s">
        <v>8221</v>
      </c>
      <c r="F810">
        <v>4</v>
      </c>
    </row>
    <row r="811" spans="1:6" x14ac:dyDescent="0.3">
      <c r="A811" t="s">
        <v>8219</v>
      </c>
      <c r="B811">
        <v>96</v>
      </c>
      <c r="E811" t="s">
        <v>8221</v>
      </c>
      <c r="F811">
        <v>99</v>
      </c>
    </row>
    <row r="812" spans="1:6" x14ac:dyDescent="0.3">
      <c r="A812" t="s">
        <v>8219</v>
      </c>
      <c r="B812">
        <v>48</v>
      </c>
      <c r="E812" t="s">
        <v>8221</v>
      </c>
      <c r="F812">
        <v>4</v>
      </c>
    </row>
    <row r="813" spans="1:6" x14ac:dyDescent="0.3">
      <c r="A813" t="s">
        <v>8219</v>
      </c>
      <c r="B813">
        <v>33</v>
      </c>
      <c r="E813" t="s">
        <v>8221</v>
      </c>
      <c r="F813">
        <v>4</v>
      </c>
    </row>
    <row r="814" spans="1:6" x14ac:dyDescent="0.3">
      <c r="A814" t="s">
        <v>8219</v>
      </c>
      <c r="B814">
        <v>226</v>
      </c>
      <c r="E814" t="s">
        <v>8221</v>
      </c>
      <c r="F814">
        <v>38</v>
      </c>
    </row>
    <row r="815" spans="1:6" x14ac:dyDescent="0.3">
      <c r="A815" t="s">
        <v>8219</v>
      </c>
      <c r="B815">
        <v>14</v>
      </c>
      <c r="E815" t="s">
        <v>8221</v>
      </c>
      <c r="F815">
        <v>285</v>
      </c>
    </row>
    <row r="816" spans="1:6" x14ac:dyDescent="0.3">
      <c r="A816" t="s">
        <v>8219</v>
      </c>
      <c r="B816">
        <v>20</v>
      </c>
      <c r="E816" t="s">
        <v>8221</v>
      </c>
      <c r="F816">
        <v>1</v>
      </c>
    </row>
    <row r="817" spans="1:6" x14ac:dyDescent="0.3">
      <c r="A817" t="s">
        <v>8219</v>
      </c>
      <c r="B817">
        <v>25</v>
      </c>
      <c r="E817" t="s">
        <v>8221</v>
      </c>
      <c r="F817">
        <v>42</v>
      </c>
    </row>
    <row r="818" spans="1:6" x14ac:dyDescent="0.3">
      <c r="A818" t="s">
        <v>8219</v>
      </c>
      <c r="B818">
        <v>90</v>
      </c>
      <c r="E818" t="s">
        <v>8221</v>
      </c>
      <c r="F818">
        <v>26</v>
      </c>
    </row>
    <row r="819" spans="1:6" x14ac:dyDescent="0.3">
      <c r="A819" t="s">
        <v>8219</v>
      </c>
      <c r="B819">
        <v>11</v>
      </c>
      <c r="E819" t="s">
        <v>8221</v>
      </c>
      <c r="F819">
        <v>2</v>
      </c>
    </row>
    <row r="820" spans="1:6" x14ac:dyDescent="0.3">
      <c r="A820" t="s">
        <v>8219</v>
      </c>
      <c r="B820">
        <v>55</v>
      </c>
      <c r="E820" t="s">
        <v>8221</v>
      </c>
      <c r="F820">
        <v>4</v>
      </c>
    </row>
    <row r="821" spans="1:6" x14ac:dyDescent="0.3">
      <c r="A821" t="s">
        <v>8219</v>
      </c>
      <c r="B821">
        <v>30</v>
      </c>
      <c r="E821" t="s">
        <v>8221</v>
      </c>
      <c r="F821">
        <v>6</v>
      </c>
    </row>
    <row r="822" spans="1:6" x14ac:dyDescent="0.3">
      <c r="A822" t="s">
        <v>8219</v>
      </c>
      <c r="B822">
        <v>28</v>
      </c>
      <c r="E822" t="s">
        <v>8221</v>
      </c>
      <c r="F822">
        <v>70</v>
      </c>
    </row>
    <row r="823" spans="1:6" x14ac:dyDescent="0.3">
      <c r="A823" t="s">
        <v>8219</v>
      </c>
      <c r="B823">
        <v>45</v>
      </c>
      <c r="E823" t="s">
        <v>8221</v>
      </c>
      <c r="F823">
        <v>9</v>
      </c>
    </row>
    <row r="824" spans="1:6" x14ac:dyDescent="0.3">
      <c r="A824" t="s">
        <v>8219</v>
      </c>
      <c r="B824">
        <v>13</v>
      </c>
      <c r="E824" t="s">
        <v>8221</v>
      </c>
      <c r="F824">
        <v>8</v>
      </c>
    </row>
    <row r="825" spans="1:6" x14ac:dyDescent="0.3">
      <c r="A825" t="s">
        <v>8219</v>
      </c>
      <c r="B825">
        <v>40</v>
      </c>
      <c r="E825" t="s">
        <v>8221</v>
      </c>
      <c r="F825">
        <v>105</v>
      </c>
    </row>
    <row r="826" spans="1:6" x14ac:dyDescent="0.3">
      <c r="A826" t="s">
        <v>8219</v>
      </c>
      <c r="B826">
        <v>21</v>
      </c>
      <c r="E826" t="s">
        <v>8221</v>
      </c>
      <c r="F826">
        <v>12</v>
      </c>
    </row>
    <row r="827" spans="1:6" x14ac:dyDescent="0.3">
      <c r="A827" t="s">
        <v>8219</v>
      </c>
      <c r="B827">
        <v>134</v>
      </c>
      <c r="E827" t="s">
        <v>8221</v>
      </c>
      <c r="F827">
        <v>0</v>
      </c>
    </row>
    <row r="828" spans="1:6" x14ac:dyDescent="0.3">
      <c r="A828" t="s">
        <v>8219</v>
      </c>
      <c r="B828">
        <v>20</v>
      </c>
      <c r="E828" t="s">
        <v>8221</v>
      </c>
      <c r="F828">
        <v>16</v>
      </c>
    </row>
    <row r="829" spans="1:6" x14ac:dyDescent="0.3">
      <c r="A829" t="s">
        <v>8219</v>
      </c>
      <c r="B829">
        <v>19</v>
      </c>
      <c r="E829" t="s">
        <v>8221</v>
      </c>
      <c r="F829">
        <v>7</v>
      </c>
    </row>
    <row r="830" spans="1:6" x14ac:dyDescent="0.3">
      <c r="A830" t="s">
        <v>8219</v>
      </c>
      <c r="B830">
        <v>209</v>
      </c>
      <c r="E830" t="s">
        <v>8221</v>
      </c>
      <c r="F830">
        <v>4</v>
      </c>
    </row>
    <row r="831" spans="1:6" x14ac:dyDescent="0.3">
      <c r="A831" t="s">
        <v>8219</v>
      </c>
      <c r="B831">
        <v>38</v>
      </c>
      <c r="E831" t="s">
        <v>8221</v>
      </c>
      <c r="F831">
        <v>1</v>
      </c>
    </row>
    <row r="832" spans="1:6" x14ac:dyDescent="0.3">
      <c r="A832" t="s">
        <v>8219</v>
      </c>
      <c r="B832">
        <v>24</v>
      </c>
      <c r="E832" t="s">
        <v>8221</v>
      </c>
      <c r="F832">
        <v>28</v>
      </c>
    </row>
    <row r="833" spans="1:6" x14ac:dyDescent="0.3">
      <c r="A833" t="s">
        <v>8219</v>
      </c>
      <c r="B833">
        <v>8</v>
      </c>
      <c r="E833" t="s">
        <v>8221</v>
      </c>
      <c r="F833">
        <v>1</v>
      </c>
    </row>
    <row r="834" spans="1:6" x14ac:dyDescent="0.3">
      <c r="A834" t="s">
        <v>8219</v>
      </c>
      <c r="B834">
        <v>179</v>
      </c>
      <c r="E834" t="s">
        <v>8221</v>
      </c>
      <c r="F834">
        <v>1</v>
      </c>
    </row>
    <row r="835" spans="1:6" x14ac:dyDescent="0.3">
      <c r="A835" t="s">
        <v>8219</v>
      </c>
      <c r="B835">
        <v>26</v>
      </c>
      <c r="E835" t="s">
        <v>8221</v>
      </c>
      <c r="F835">
        <v>5</v>
      </c>
    </row>
    <row r="836" spans="1:6" x14ac:dyDescent="0.3">
      <c r="A836" t="s">
        <v>8219</v>
      </c>
      <c r="B836">
        <v>131</v>
      </c>
      <c r="E836" t="s">
        <v>8221</v>
      </c>
      <c r="F836">
        <v>3</v>
      </c>
    </row>
    <row r="837" spans="1:6" x14ac:dyDescent="0.3">
      <c r="A837" t="s">
        <v>8219</v>
      </c>
      <c r="B837">
        <v>14</v>
      </c>
      <c r="E837" t="s">
        <v>8221</v>
      </c>
      <c r="F837">
        <v>2</v>
      </c>
    </row>
    <row r="838" spans="1:6" x14ac:dyDescent="0.3">
      <c r="A838" t="s">
        <v>8219</v>
      </c>
      <c r="B838">
        <v>174</v>
      </c>
      <c r="E838" t="s">
        <v>8221</v>
      </c>
      <c r="F838">
        <v>0</v>
      </c>
    </row>
    <row r="839" spans="1:6" x14ac:dyDescent="0.3">
      <c r="A839" t="s">
        <v>8219</v>
      </c>
      <c r="B839">
        <v>191</v>
      </c>
      <c r="E839" t="s">
        <v>8221</v>
      </c>
      <c r="F839">
        <v>0</v>
      </c>
    </row>
    <row r="840" spans="1:6" x14ac:dyDescent="0.3">
      <c r="A840" t="s">
        <v>8219</v>
      </c>
      <c r="B840">
        <v>38</v>
      </c>
      <c r="E840" t="s">
        <v>8221</v>
      </c>
      <c r="F840">
        <v>3</v>
      </c>
    </row>
    <row r="841" spans="1:6" x14ac:dyDescent="0.3">
      <c r="A841" t="s">
        <v>8219</v>
      </c>
      <c r="B841">
        <v>22</v>
      </c>
      <c r="E841" t="s">
        <v>8221</v>
      </c>
      <c r="F841">
        <v>0</v>
      </c>
    </row>
    <row r="842" spans="1:6" x14ac:dyDescent="0.3">
      <c r="A842" t="s">
        <v>8219</v>
      </c>
      <c r="B842">
        <v>149</v>
      </c>
      <c r="E842" t="s">
        <v>8221</v>
      </c>
      <c r="F842">
        <v>0</v>
      </c>
    </row>
    <row r="843" spans="1:6" x14ac:dyDescent="0.3">
      <c r="A843" t="s">
        <v>8219</v>
      </c>
      <c r="B843">
        <v>56</v>
      </c>
      <c r="E843" t="s">
        <v>8221</v>
      </c>
      <c r="F843">
        <v>3</v>
      </c>
    </row>
    <row r="844" spans="1:6" x14ac:dyDescent="0.3">
      <c r="A844" t="s">
        <v>8219</v>
      </c>
      <c r="B844">
        <v>19</v>
      </c>
      <c r="E844" t="s">
        <v>8221</v>
      </c>
      <c r="F844">
        <v>7</v>
      </c>
    </row>
    <row r="845" spans="1:6" x14ac:dyDescent="0.3">
      <c r="A845" t="s">
        <v>8219</v>
      </c>
      <c r="B845">
        <v>70</v>
      </c>
      <c r="E845" t="s">
        <v>8221</v>
      </c>
      <c r="F845">
        <v>25</v>
      </c>
    </row>
    <row r="846" spans="1:6" x14ac:dyDescent="0.3">
      <c r="A846" t="s">
        <v>8219</v>
      </c>
      <c r="B846">
        <v>81</v>
      </c>
      <c r="E846" t="s">
        <v>8221</v>
      </c>
      <c r="F846">
        <v>10</v>
      </c>
    </row>
    <row r="847" spans="1:6" x14ac:dyDescent="0.3">
      <c r="A847" t="s">
        <v>8219</v>
      </c>
      <c r="B847">
        <v>32</v>
      </c>
      <c r="E847" t="s">
        <v>8221</v>
      </c>
      <c r="F847">
        <v>3</v>
      </c>
    </row>
    <row r="848" spans="1:6" x14ac:dyDescent="0.3">
      <c r="A848" t="s">
        <v>8219</v>
      </c>
      <c r="B848">
        <v>26</v>
      </c>
      <c r="E848" t="s">
        <v>8221</v>
      </c>
      <c r="F848">
        <v>5</v>
      </c>
    </row>
    <row r="849" spans="1:6" x14ac:dyDescent="0.3">
      <c r="A849" t="s">
        <v>8219</v>
      </c>
      <c r="B849">
        <v>105</v>
      </c>
      <c r="E849" t="s">
        <v>8221</v>
      </c>
      <c r="F849">
        <v>5</v>
      </c>
    </row>
    <row r="850" spans="1:6" x14ac:dyDescent="0.3">
      <c r="A850" t="s">
        <v>8219</v>
      </c>
      <c r="B850">
        <v>29</v>
      </c>
      <c r="E850" t="s">
        <v>8221</v>
      </c>
      <c r="F850">
        <v>27</v>
      </c>
    </row>
    <row r="851" spans="1:6" x14ac:dyDescent="0.3">
      <c r="A851" t="s">
        <v>8219</v>
      </c>
      <c r="B851">
        <v>8</v>
      </c>
      <c r="E851" t="s">
        <v>8221</v>
      </c>
      <c r="F851">
        <v>2</v>
      </c>
    </row>
    <row r="852" spans="1:6" x14ac:dyDescent="0.3">
      <c r="A852" t="s">
        <v>8219</v>
      </c>
      <c r="B852">
        <v>89</v>
      </c>
      <c r="E852" t="s">
        <v>8221</v>
      </c>
      <c r="F852">
        <v>236</v>
      </c>
    </row>
    <row r="853" spans="1:6" x14ac:dyDescent="0.3">
      <c r="A853" t="s">
        <v>8219</v>
      </c>
      <c r="B853">
        <v>44</v>
      </c>
      <c r="E853" t="s">
        <v>8221</v>
      </c>
      <c r="F853">
        <v>1</v>
      </c>
    </row>
    <row r="854" spans="1:6" x14ac:dyDescent="0.3">
      <c r="A854" t="s">
        <v>8219</v>
      </c>
      <c r="B854">
        <v>246</v>
      </c>
      <c r="E854" t="s">
        <v>8221</v>
      </c>
      <c r="F854">
        <v>12</v>
      </c>
    </row>
    <row r="855" spans="1:6" x14ac:dyDescent="0.3">
      <c r="A855" t="s">
        <v>8219</v>
      </c>
      <c r="B855">
        <v>120</v>
      </c>
      <c r="E855" t="s">
        <v>8221</v>
      </c>
      <c r="F855">
        <v>4</v>
      </c>
    </row>
    <row r="856" spans="1:6" x14ac:dyDescent="0.3">
      <c r="A856" t="s">
        <v>8219</v>
      </c>
      <c r="B856">
        <v>26</v>
      </c>
      <c r="E856" t="s">
        <v>8221</v>
      </c>
      <c r="F856">
        <v>3</v>
      </c>
    </row>
    <row r="857" spans="1:6" x14ac:dyDescent="0.3">
      <c r="A857" t="s">
        <v>8219</v>
      </c>
      <c r="B857">
        <v>45</v>
      </c>
      <c r="E857" t="s">
        <v>8221</v>
      </c>
      <c r="F857">
        <v>99</v>
      </c>
    </row>
    <row r="858" spans="1:6" x14ac:dyDescent="0.3">
      <c r="A858" t="s">
        <v>8219</v>
      </c>
      <c r="B858">
        <v>20</v>
      </c>
      <c r="E858" t="s">
        <v>8221</v>
      </c>
      <c r="F858">
        <v>3</v>
      </c>
    </row>
    <row r="859" spans="1:6" x14ac:dyDescent="0.3">
      <c r="A859" t="s">
        <v>8219</v>
      </c>
      <c r="B859">
        <v>47</v>
      </c>
      <c r="E859" t="s">
        <v>8221</v>
      </c>
      <c r="F859">
        <v>3</v>
      </c>
    </row>
    <row r="860" spans="1:6" x14ac:dyDescent="0.3">
      <c r="A860" t="s">
        <v>8219</v>
      </c>
      <c r="B860">
        <v>13</v>
      </c>
      <c r="E860" t="s">
        <v>8221</v>
      </c>
      <c r="F860">
        <v>22</v>
      </c>
    </row>
    <row r="861" spans="1:6" x14ac:dyDescent="0.3">
      <c r="A861" t="s">
        <v>8219</v>
      </c>
      <c r="B861">
        <v>183</v>
      </c>
      <c r="E861" t="s">
        <v>8221</v>
      </c>
      <c r="F861">
        <v>4</v>
      </c>
    </row>
    <row r="862" spans="1:6" x14ac:dyDescent="0.3">
      <c r="A862" t="s">
        <v>8219</v>
      </c>
      <c r="B862">
        <v>21</v>
      </c>
      <c r="E862" t="s">
        <v>8221</v>
      </c>
      <c r="F862">
        <v>534</v>
      </c>
    </row>
    <row r="863" spans="1:6" x14ac:dyDescent="0.3">
      <c r="A863" t="s">
        <v>8219</v>
      </c>
      <c r="B863">
        <v>42</v>
      </c>
      <c r="E863" t="s">
        <v>8221</v>
      </c>
      <c r="F863">
        <v>12</v>
      </c>
    </row>
    <row r="864" spans="1:6" x14ac:dyDescent="0.3">
      <c r="A864" t="s">
        <v>8219</v>
      </c>
      <c r="B864">
        <v>54</v>
      </c>
      <c r="E864" t="s">
        <v>8221</v>
      </c>
      <c r="F864">
        <v>56</v>
      </c>
    </row>
    <row r="865" spans="1:6" x14ac:dyDescent="0.3">
      <c r="A865" t="s">
        <v>8219</v>
      </c>
      <c r="B865">
        <v>38</v>
      </c>
      <c r="E865" t="s">
        <v>8221</v>
      </c>
      <c r="F865">
        <v>11</v>
      </c>
    </row>
    <row r="866" spans="1:6" x14ac:dyDescent="0.3">
      <c r="A866" t="s">
        <v>8219</v>
      </c>
      <c r="B866">
        <v>64</v>
      </c>
      <c r="E866" t="s">
        <v>8221</v>
      </c>
      <c r="F866">
        <v>0</v>
      </c>
    </row>
    <row r="867" spans="1:6" x14ac:dyDescent="0.3">
      <c r="A867" t="s">
        <v>8219</v>
      </c>
      <c r="B867">
        <v>13</v>
      </c>
      <c r="E867" t="s">
        <v>8221</v>
      </c>
      <c r="F867">
        <v>12</v>
      </c>
    </row>
    <row r="868" spans="1:6" x14ac:dyDescent="0.3">
      <c r="A868" t="s">
        <v>8219</v>
      </c>
      <c r="B868">
        <v>33</v>
      </c>
      <c r="E868" t="s">
        <v>8221</v>
      </c>
      <c r="F868">
        <v>5</v>
      </c>
    </row>
    <row r="869" spans="1:6" x14ac:dyDescent="0.3">
      <c r="A869" t="s">
        <v>8219</v>
      </c>
      <c r="B869">
        <v>52</v>
      </c>
      <c r="E869" t="s">
        <v>8221</v>
      </c>
      <c r="F869">
        <v>24</v>
      </c>
    </row>
    <row r="870" spans="1:6" x14ac:dyDescent="0.3">
      <c r="A870" t="s">
        <v>8219</v>
      </c>
      <c r="B870">
        <v>107</v>
      </c>
      <c r="E870" t="s">
        <v>8221</v>
      </c>
      <c r="F870">
        <v>89</v>
      </c>
    </row>
    <row r="871" spans="1:6" x14ac:dyDescent="0.3">
      <c r="A871" t="s">
        <v>8219</v>
      </c>
      <c r="B871">
        <v>11</v>
      </c>
      <c r="E871" t="s">
        <v>8221</v>
      </c>
      <c r="F871">
        <v>1</v>
      </c>
    </row>
    <row r="872" spans="1:6" x14ac:dyDescent="0.3">
      <c r="A872" t="s">
        <v>8219</v>
      </c>
      <c r="B872">
        <v>34</v>
      </c>
      <c r="E872" t="s">
        <v>8221</v>
      </c>
      <c r="F872">
        <v>55</v>
      </c>
    </row>
    <row r="873" spans="1:6" x14ac:dyDescent="0.3">
      <c r="A873" t="s">
        <v>8219</v>
      </c>
      <c r="B873">
        <v>75</v>
      </c>
      <c r="E873" t="s">
        <v>8221</v>
      </c>
      <c r="F873">
        <v>2</v>
      </c>
    </row>
    <row r="874" spans="1:6" x14ac:dyDescent="0.3">
      <c r="A874" t="s">
        <v>8219</v>
      </c>
      <c r="B874">
        <v>26</v>
      </c>
      <c r="E874" t="s">
        <v>8221</v>
      </c>
      <c r="F874">
        <v>0</v>
      </c>
    </row>
    <row r="875" spans="1:6" x14ac:dyDescent="0.3">
      <c r="A875" t="s">
        <v>8219</v>
      </c>
      <c r="B875">
        <v>50</v>
      </c>
      <c r="E875" t="s">
        <v>8221</v>
      </c>
      <c r="F875">
        <v>4</v>
      </c>
    </row>
    <row r="876" spans="1:6" x14ac:dyDescent="0.3">
      <c r="A876" t="s">
        <v>8219</v>
      </c>
      <c r="B876">
        <v>80</v>
      </c>
      <c r="E876" t="s">
        <v>8221</v>
      </c>
      <c r="F876">
        <v>6</v>
      </c>
    </row>
    <row r="877" spans="1:6" x14ac:dyDescent="0.3">
      <c r="A877" t="s">
        <v>8219</v>
      </c>
      <c r="B877">
        <v>110</v>
      </c>
      <c r="E877" t="s">
        <v>8221</v>
      </c>
      <c r="F877">
        <v>4</v>
      </c>
    </row>
    <row r="878" spans="1:6" x14ac:dyDescent="0.3">
      <c r="A878" t="s">
        <v>8219</v>
      </c>
      <c r="B878">
        <v>77</v>
      </c>
      <c r="E878" t="s">
        <v>8221</v>
      </c>
      <c r="F878">
        <v>4</v>
      </c>
    </row>
    <row r="879" spans="1:6" x14ac:dyDescent="0.3">
      <c r="A879" t="s">
        <v>8219</v>
      </c>
      <c r="B879">
        <v>50</v>
      </c>
      <c r="E879" t="s">
        <v>8221</v>
      </c>
      <c r="F879">
        <v>2</v>
      </c>
    </row>
    <row r="880" spans="1:6" x14ac:dyDescent="0.3">
      <c r="A880" t="s">
        <v>8219</v>
      </c>
      <c r="B880">
        <v>145</v>
      </c>
      <c r="E880" t="s">
        <v>8221</v>
      </c>
      <c r="F880">
        <v>5</v>
      </c>
    </row>
    <row r="881" spans="1:6" x14ac:dyDescent="0.3">
      <c r="A881" t="s">
        <v>8219</v>
      </c>
      <c r="B881">
        <v>29</v>
      </c>
      <c r="E881" t="s">
        <v>8221</v>
      </c>
      <c r="F881">
        <v>83</v>
      </c>
    </row>
    <row r="882" spans="1:6" x14ac:dyDescent="0.3">
      <c r="A882" t="s">
        <v>8219</v>
      </c>
      <c r="B882">
        <v>114</v>
      </c>
      <c r="E882" t="s">
        <v>8221</v>
      </c>
      <c r="F882">
        <v>57</v>
      </c>
    </row>
    <row r="883" spans="1:6" x14ac:dyDescent="0.3">
      <c r="A883" t="s">
        <v>8219</v>
      </c>
      <c r="B883">
        <v>96</v>
      </c>
      <c r="E883" t="s">
        <v>8221</v>
      </c>
      <c r="F883">
        <v>311</v>
      </c>
    </row>
    <row r="884" spans="1:6" x14ac:dyDescent="0.3">
      <c r="A884" t="s">
        <v>8219</v>
      </c>
      <c r="B884">
        <v>31</v>
      </c>
      <c r="E884" t="s">
        <v>8221</v>
      </c>
      <c r="F884">
        <v>2</v>
      </c>
    </row>
    <row r="885" spans="1:6" x14ac:dyDescent="0.3">
      <c r="A885" t="s">
        <v>8219</v>
      </c>
      <c r="B885">
        <v>4883</v>
      </c>
      <c r="E885" t="s">
        <v>8221</v>
      </c>
      <c r="F885">
        <v>16</v>
      </c>
    </row>
    <row r="886" spans="1:6" x14ac:dyDescent="0.3">
      <c r="A886" t="s">
        <v>8219</v>
      </c>
      <c r="B886">
        <v>95</v>
      </c>
      <c r="E886" t="s">
        <v>8221</v>
      </c>
      <c r="F886">
        <v>9</v>
      </c>
    </row>
    <row r="887" spans="1:6" x14ac:dyDescent="0.3">
      <c r="A887" t="s">
        <v>8219</v>
      </c>
      <c r="B887">
        <v>2478</v>
      </c>
      <c r="E887" t="s">
        <v>8221</v>
      </c>
      <c r="F887">
        <v>1</v>
      </c>
    </row>
    <row r="888" spans="1:6" x14ac:dyDescent="0.3">
      <c r="A888" t="s">
        <v>8219</v>
      </c>
      <c r="B888">
        <v>1789</v>
      </c>
      <c r="E888" t="s">
        <v>8221</v>
      </c>
      <c r="F888">
        <v>12</v>
      </c>
    </row>
    <row r="889" spans="1:6" x14ac:dyDescent="0.3">
      <c r="A889" t="s">
        <v>8219</v>
      </c>
      <c r="B889">
        <v>680</v>
      </c>
      <c r="E889" t="s">
        <v>8221</v>
      </c>
      <c r="F889">
        <v>0</v>
      </c>
    </row>
    <row r="890" spans="1:6" x14ac:dyDescent="0.3">
      <c r="A890" t="s">
        <v>8219</v>
      </c>
      <c r="B890">
        <v>70</v>
      </c>
      <c r="E890" t="s">
        <v>8221</v>
      </c>
      <c r="F890">
        <v>20</v>
      </c>
    </row>
    <row r="891" spans="1:6" x14ac:dyDescent="0.3">
      <c r="A891" t="s">
        <v>8219</v>
      </c>
      <c r="B891">
        <v>23</v>
      </c>
      <c r="E891" t="s">
        <v>8221</v>
      </c>
      <c r="F891">
        <v>16</v>
      </c>
    </row>
    <row r="892" spans="1:6" x14ac:dyDescent="0.3">
      <c r="A892" t="s">
        <v>8219</v>
      </c>
      <c r="B892">
        <v>4245</v>
      </c>
      <c r="E892" t="s">
        <v>8221</v>
      </c>
      <c r="F892">
        <v>33</v>
      </c>
    </row>
    <row r="893" spans="1:6" x14ac:dyDescent="0.3">
      <c r="A893" t="s">
        <v>8219</v>
      </c>
      <c r="B893">
        <v>943</v>
      </c>
      <c r="E893" t="s">
        <v>8221</v>
      </c>
      <c r="F893">
        <v>2</v>
      </c>
    </row>
    <row r="894" spans="1:6" x14ac:dyDescent="0.3">
      <c r="A894" t="s">
        <v>8219</v>
      </c>
      <c r="B894">
        <v>1876</v>
      </c>
      <c r="E894" t="s">
        <v>8221</v>
      </c>
      <c r="F894">
        <v>6</v>
      </c>
    </row>
    <row r="895" spans="1:6" x14ac:dyDescent="0.3">
      <c r="A895" t="s">
        <v>8219</v>
      </c>
      <c r="B895">
        <v>834</v>
      </c>
      <c r="E895" t="s">
        <v>8221</v>
      </c>
      <c r="F895">
        <v>0</v>
      </c>
    </row>
    <row r="896" spans="1:6" x14ac:dyDescent="0.3">
      <c r="A896" t="s">
        <v>8219</v>
      </c>
      <c r="B896">
        <v>682</v>
      </c>
      <c r="E896" t="s">
        <v>8221</v>
      </c>
      <c r="F896">
        <v>3</v>
      </c>
    </row>
    <row r="897" spans="1:6" x14ac:dyDescent="0.3">
      <c r="A897" t="s">
        <v>8219</v>
      </c>
      <c r="B897">
        <v>147</v>
      </c>
      <c r="E897" t="s">
        <v>8221</v>
      </c>
      <c r="F897">
        <v>0</v>
      </c>
    </row>
    <row r="898" spans="1:6" x14ac:dyDescent="0.3">
      <c r="A898" t="s">
        <v>8219</v>
      </c>
      <c r="B898">
        <v>415</v>
      </c>
      <c r="E898" t="s">
        <v>8221</v>
      </c>
      <c r="F898">
        <v>3</v>
      </c>
    </row>
    <row r="899" spans="1:6" x14ac:dyDescent="0.3">
      <c r="A899" t="s">
        <v>8219</v>
      </c>
      <c r="B899">
        <v>290</v>
      </c>
      <c r="E899" t="s">
        <v>8221</v>
      </c>
      <c r="F899">
        <v>13</v>
      </c>
    </row>
    <row r="900" spans="1:6" x14ac:dyDescent="0.3">
      <c r="A900" t="s">
        <v>8219</v>
      </c>
      <c r="B900">
        <v>365</v>
      </c>
      <c r="E900" t="s">
        <v>8221</v>
      </c>
      <c r="F900">
        <v>6</v>
      </c>
    </row>
    <row r="901" spans="1:6" x14ac:dyDescent="0.3">
      <c r="A901" t="s">
        <v>8219</v>
      </c>
      <c r="B901">
        <v>660</v>
      </c>
      <c r="E901" t="s">
        <v>8221</v>
      </c>
      <c r="F901">
        <v>1</v>
      </c>
    </row>
    <row r="902" spans="1:6" x14ac:dyDescent="0.3">
      <c r="A902" t="s">
        <v>8219</v>
      </c>
      <c r="B902">
        <v>1356</v>
      </c>
      <c r="E902" t="s">
        <v>8221</v>
      </c>
      <c r="F902">
        <v>0</v>
      </c>
    </row>
    <row r="903" spans="1:6" x14ac:dyDescent="0.3">
      <c r="A903" t="s">
        <v>8219</v>
      </c>
      <c r="B903">
        <v>424</v>
      </c>
      <c r="E903" t="s">
        <v>8221</v>
      </c>
      <c r="F903">
        <v>5</v>
      </c>
    </row>
    <row r="904" spans="1:6" x14ac:dyDescent="0.3">
      <c r="A904" t="s">
        <v>8219</v>
      </c>
      <c r="B904">
        <v>33</v>
      </c>
      <c r="E904" t="s">
        <v>8221</v>
      </c>
      <c r="F904">
        <v>0</v>
      </c>
    </row>
    <row r="905" spans="1:6" x14ac:dyDescent="0.3">
      <c r="A905" t="s">
        <v>8219</v>
      </c>
      <c r="B905">
        <v>1633</v>
      </c>
      <c r="E905" t="s">
        <v>8221</v>
      </c>
      <c r="F905">
        <v>36</v>
      </c>
    </row>
    <row r="906" spans="1:6" x14ac:dyDescent="0.3">
      <c r="A906" t="s">
        <v>8219</v>
      </c>
      <c r="B906">
        <v>306</v>
      </c>
      <c r="E906" t="s">
        <v>8221</v>
      </c>
      <c r="F906">
        <v>1</v>
      </c>
    </row>
    <row r="907" spans="1:6" x14ac:dyDescent="0.3">
      <c r="A907" t="s">
        <v>8219</v>
      </c>
      <c r="B907">
        <v>205</v>
      </c>
      <c r="E907" t="s">
        <v>8221</v>
      </c>
      <c r="F907">
        <v>1</v>
      </c>
    </row>
    <row r="908" spans="1:6" x14ac:dyDescent="0.3">
      <c r="A908" t="s">
        <v>8219</v>
      </c>
      <c r="B908">
        <v>1281</v>
      </c>
      <c r="E908" t="s">
        <v>8221</v>
      </c>
      <c r="F908">
        <v>1</v>
      </c>
    </row>
    <row r="909" spans="1:6" x14ac:dyDescent="0.3">
      <c r="A909" t="s">
        <v>8219</v>
      </c>
      <c r="B909">
        <v>103</v>
      </c>
      <c r="E909" t="s">
        <v>8221</v>
      </c>
      <c r="F909">
        <v>9</v>
      </c>
    </row>
    <row r="910" spans="1:6" x14ac:dyDescent="0.3">
      <c r="A910" t="s">
        <v>8219</v>
      </c>
      <c r="B910">
        <v>1513</v>
      </c>
      <c r="E910" t="s">
        <v>8221</v>
      </c>
      <c r="F910">
        <v>1</v>
      </c>
    </row>
    <row r="911" spans="1:6" x14ac:dyDescent="0.3">
      <c r="A911" t="s">
        <v>8219</v>
      </c>
      <c r="B911">
        <v>405</v>
      </c>
      <c r="E911" t="s">
        <v>8221</v>
      </c>
      <c r="F911">
        <v>0</v>
      </c>
    </row>
    <row r="912" spans="1:6" x14ac:dyDescent="0.3">
      <c r="A912" t="s">
        <v>8219</v>
      </c>
      <c r="B912">
        <v>510</v>
      </c>
      <c r="E912" t="s">
        <v>8221</v>
      </c>
      <c r="F912">
        <v>1</v>
      </c>
    </row>
    <row r="913" spans="1:6" x14ac:dyDescent="0.3">
      <c r="A913" t="s">
        <v>8219</v>
      </c>
      <c r="B913">
        <v>1887</v>
      </c>
      <c r="E913" t="s">
        <v>8221</v>
      </c>
      <c r="F913">
        <v>1</v>
      </c>
    </row>
    <row r="914" spans="1:6" x14ac:dyDescent="0.3">
      <c r="A914" t="s">
        <v>8219</v>
      </c>
      <c r="B914">
        <v>701</v>
      </c>
      <c r="E914" t="s">
        <v>8221</v>
      </c>
      <c r="F914">
        <v>4</v>
      </c>
    </row>
    <row r="915" spans="1:6" x14ac:dyDescent="0.3">
      <c r="A915" t="s">
        <v>8219</v>
      </c>
      <c r="B915">
        <v>3863</v>
      </c>
      <c r="E915" t="s">
        <v>8221</v>
      </c>
      <c r="F915">
        <v>2</v>
      </c>
    </row>
    <row r="916" spans="1:6" x14ac:dyDescent="0.3">
      <c r="A916" t="s">
        <v>8219</v>
      </c>
      <c r="B916">
        <v>238</v>
      </c>
      <c r="E916" t="s">
        <v>8221</v>
      </c>
      <c r="F916">
        <v>2</v>
      </c>
    </row>
    <row r="917" spans="1:6" x14ac:dyDescent="0.3">
      <c r="A917" t="s">
        <v>8219</v>
      </c>
      <c r="B917">
        <v>2051</v>
      </c>
      <c r="E917" t="s">
        <v>8221</v>
      </c>
      <c r="F917">
        <v>2</v>
      </c>
    </row>
    <row r="918" spans="1:6" x14ac:dyDescent="0.3">
      <c r="A918" t="s">
        <v>8219</v>
      </c>
      <c r="B918">
        <v>402</v>
      </c>
      <c r="E918" t="s">
        <v>8221</v>
      </c>
      <c r="F918">
        <v>0</v>
      </c>
    </row>
    <row r="919" spans="1:6" x14ac:dyDescent="0.3">
      <c r="A919" t="s">
        <v>8219</v>
      </c>
      <c r="B919">
        <v>253</v>
      </c>
      <c r="E919" t="s">
        <v>8221</v>
      </c>
      <c r="F919">
        <v>2</v>
      </c>
    </row>
    <row r="920" spans="1:6" x14ac:dyDescent="0.3">
      <c r="A920" t="s">
        <v>8219</v>
      </c>
      <c r="B920">
        <v>473</v>
      </c>
      <c r="E920" t="s">
        <v>8221</v>
      </c>
      <c r="F920">
        <v>4</v>
      </c>
    </row>
    <row r="921" spans="1:6" x14ac:dyDescent="0.3">
      <c r="A921" t="s">
        <v>8219</v>
      </c>
      <c r="B921">
        <v>821</v>
      </c>
      <c r="E921" t="s">
        <v>8221</v>
      </c>
      <c r="F921">
        <v>2</v>
      </c>
    </row>
    <row r="922" spans="1:6" x14ac:dyDescent="0.3">
      <c r="A922" t="s">
        <v>8219</v>
      </c>
      <c r="B922">
        <v>388</v>
      </c>
      <c r="E922" t="s">
        <v>8221</v>
      </c>
      <c r="F922">
        <v>0</v>
      </c>
    </row>
    <row r="923" spans="1:6" x14ac:dyDescent="0.3">
      <c r="A923" t="s">
        <v>8219</v>
      </c>
      <c r="B923">
        <v>813</v>
      </c>
      <c r="E923" t="s">
        <v>8221</v>
      </c>
      <c r="F923">
        <v>1</v>
      </c>
    </row>
    <row r="924" spans="1:6" x14ac:dyDescent="0.3">
      <c r="A924" t="s">
        <v>8219</v>
      </c>
      <c r="B924">
        <v>1945</v>
      </c>
      <c r="E924" t="s">
        <v>8221</v>
      </c>
      <c r="F924">
        <v>0</v>
      </c>
    </row>
    <row r="925" spans="1:6" x14ac:dyDescent="0.3">
      <c r="A925" t="s">
        <v>8219</v>
      </c>
      <c r="B925">
        <v>1637</v>
      </c>
      <c r="E925" t="s">
        <v>8221</v>
      </c>
      <c r="F925">
        <v>2</v>
      </c>
    </row>
    <row r="926" spans="1:6" x14ac:dyDescent="0.3">
      <c r="A926" t="s">
        <v>8219</v>
      </c>
      <c r="B926">
        <v>1375</v>
      </c>
      <c r="E926" t="s">
        <v>8221</v>
      </c>
      <c r="F926">
        <v>7</v>
      </c>
    </row>
    <row r="927" spans="1:6" x14ac:dyDescent="0.3">
      <c r="A927" t="s">
        <v>8219</v>
      </c>
      <c r="B927">
        <v>17</v>
      </c>
      <c r="E927" t="s">
        <v>8221</v>
      </c>
      <c r="F927">
        <v>5</v>
      </c>
    </row>
    <row r="928" spans="1:6" x14ac:dyDescent="0.3">
      <c r="A928" t="s">
        <v>8219</v>
      </c>
      <c r="B928">
        <v>354</v>
      </c>
      <c r="E928" t="s">
        <v>8221</v>
      </c>
      <c r="F928">
        <v>0</v>
      </c>
    </row>
    <row r="929" spans="1:6" x14ac:dyDescent="0.3">
      <c r="A929" t="s">
        <v>8219</v>
      </c>
      <c r="B929">
        <v>191</v>
      </c>
      <c r="E929" t="s">
        <v>8221</v>
      </c>
      <c r="F929">
        <v>0</v>
      </c>
    </row>
    <row r="930" spans="1:6" x14ac:dyDescent="0.3">
      <c r="A930" t="s">
        <v>8219</v>
      </c>
      <c r="B930">
        <v>303</v>
      </c>
      <c r="E930" t="s">
        <v>8221</v>
      </c>
      <c r="F930">
        <v>0</v>
      </c>
    </row>
    <row r="931" spans="1:6" x14ac:dyDescent="0.3">
      <c r="A931" t="s">
        <v>8219</v>
      </c>
      <c r="B931">
        <v>137</v>
      </c>
      <c r="E931" t="s">
        <v>8221</v>
      </c>
      <c r="F931">
        <v>2</v>
      </c>
    </row>
    <row r="932" spans="1:6" x14ac:dyDescent="0.3">
      <c r="A932" t="s">
        <v>8219</v>
      </c>
      <c r="B932">
        <v>41</v>
      </c>
      <c r="E932" t="s">
        <v>8221</v>
      </c>
      <c r="F932">
        <v>0</v>
      </c>
    </row>
    <row r="933" spans="1:6" x14ac:dyDescent="0.3">
      <c r="A933" t="s">
        <v>8219</v>
      </c>
      <c r="B933">
        <v>398</v>
      </c>
      <c r="E933" t="s">
        <v>8221</v>
      </c>
      <c r="F933">
        <v>0</v>
      </c>
    </row>
    <row r="934" spans="1:6" x14ac:dyDescent="0.3">
      <c r="A934" t="s">
        <v>8219</v>
      </c>
      <c r="B934">
        <v>1737</v>
      </c>
      <c r="E934" t="s">
        <v>8221</v>
      </c>
      <c r="F934">
        <v>28</v>
      </c>
    </row>
    <row r="935" spans="1:6" x14ac:dyDescent="0.3">
      <c r="A935" t="s">
        <v>8219</v>
      </c>
      <c r="B935">
        <v>971</v>
      </c>
      <c r="E935" t="s">
        <v>8221</v>
      </c>
      <c r="F935">
        <v>2</v>
      </c>
    </row>
    <row r="936" spans="1:6" x14ac:dyDescent="0.3">
      <c r="A936" t="s">
        <v>8219</v>
      </c>
      <c r="B936">
        <v>183</v>
      </c>
      <c r="E936" t="s">
        <v>8221</v>
      </c>
      <c r="F936">
        <v>0</v>
      </c>
    </row>
    <row r="937" spans="1:6" x14ac:dyDescent="0.3">
      <c r="A937" t="s">
        <v>8219</v>
      </c>
      <c r="B937">
        <v>4562</v>
      </c>
      <c r="E937" t="s">
        <v>8221</v>
      </c>
      <c r="F937">
        <v>0</v>
      </c>
    </row>
    <row r="938" spans="1:6" x14ac:dyDescent="0.3">
      <c r="A938" t="s">
        <v>8219</v>
      </c>
      <c r="B938">
        <v>26457</v>
      </c>
      <c r="E938" t="s">
        <v>8221</v>
      </c>
      <c r="F938">
        <v>0</v>
      </c>
    </row>
    <row r="939" spans="1:6" x14ac:dyDescent="0.3">
      <c r="A939" t="s">
        <v>8219</v>
      </c>
      <c r="B939">
        <v>162</v>
      </c>
      <c r="E939" t="s">
        <v>8221</v>
      </c>
      <c r="F939">
        <v>4</v>
      </c>
    </row>
    <row r="940" spans="1:6" x14ac:dyDescent="0.3">
      <c r="A940" t="s">
        <v>8219</v>
      </c>
      <c r="B940">
        <v>479</v>
      </c>
      <c r="E940" t="s">
        <v>8221</v>
      </c>
      <c r="F940">
        <v>12</v>
      </c>
    </row>
    <row r="941" spans="1:6" x14ac:dyDescent="0.3">
      <c r="A941" t="s">
        <v>8219</v>
      </c>
      <c r="B941">
        <v>426</v>
      </c>
      <c r="E941" t="s">
        <v>8221</v>
      </c>
      <c r="F941">
        <v>0</v>
      </c>
    </row>
    <row r="942" spans="1:6" x14ac:dyDescent="0.3">
      <c r="A942" t="s">
        <v>8219</v>
      </c>
      <c r="B942">
        <v>450</v>
      </c>
      <c r="E942" t="s">
        <v>8221</v>
      </c>
      <c r="F942">
        <v>33</v>
      </c>
    </row>
    <row r="943" spans="1:6" x14ac:dyDescent="0.3">
      <c r="A943" t="s">
        <v>8219</v>
      </c>
      <c r="B943">
        <v>1780</v>
      </c>
      <c r="E943" t="s">
        <v>8221</v>
      </c>
      <c r="F943">
        <v>0</v>
      </c>
    </row>
    <row r="944" spans="1:6" x14ac:dyDescent="0.3">
      <c r="A944" t="s">
        <v>8219</v>
      </c>
      <c r="B944">
        <v>122</v>
      </c>
      <c r="E944" t="s">
        <v>8221</v>
      </c>
      <c r="F944">
        <v>4</v>
      </c>
    </row>
    <row r="945" spans="1:6" x14ac:dyDescent="0.3">
      <c r="A945" t="s">
        <v>8219</v>
      </c>
      <c r="B945">
        <v>95</v>
      </c>
      <c r="E945" t="s">
        <v>8221</v>
      </c>
      <c r="F945">
        <v>0</v>
      </c>
    </row>
    <row r="946" spans="1:6" x14ac:dyDescent="0.3">
      <c r="A946" t="s">
        <v>8219</v>
      </c>
      <c r="B946">
        <v>325</v>
      </c>
      <c r="E946" t="s">
        <v>8221</v>
      </c>
      <c r="F946">
        <v>11</v>
      </c>
    </row>
    <row r="947" spans="1:6" x14ac:dyDescent="0.3">
      <c r="A947" t="s">
        <v>8219</v>
      </c>
      <c r="B947">
        <v>353</v>
      </c>
      <c r="E947" t="s">
        <v>8221</v>
      </c>
      <c r="F947">
        <v>1</v>
      </c>
    </row>
    <row r="948" spans="1:6" x14ac:dyDescent="0.3">
      <c r="A948" t="s">
        <v>8219</v>
      </c>
      <c r="B948">
        <v>105</v>
      </c>
      <c r="E948" t="s">
        <v>8221</v>
      </c>
      <c r="F948">
        <v>5</v>
      </c>
    </row>
    <row r="949" spans="1:6" x14ac:dyDescent="0.3">
      <c r="A949" t="s">
        <v>8219</v>
      </c>
      <c r="B949">
        <v>729</v>
      </c>
      <c r="E949" t="s">
        <v>8221</v>
      </c>
      <c r="F949">
        <v>0</v>
      </c>
    </row>
    <row r="950" spans="1:6" x14ac:dyDescent="0.3">
      <c r="A950" t="s">
        <v>8219</v>
      </c>
      <c r="B950">
        <v>454</v>
      </c>
      <c r="E950" t="s">
        <v>8221</v>
      </c>
      <c r="F950">
        <v>1</v>
      </c>
    </row>
    <row r="951" spans="1:6" x14ac:dyDescent="0.3">
      <c r="A951" t="s">
        <v>8219</v>
      </c>
      <c r="B951">
        <v>539</v>
      </c>
      <c r="E951" t="s">
        <v>8221</v>
      </c>
      <c r="F951">
        <v>1</v>
      </c>
    </row>
    <row r="952" spans="1:6" x14ac:dyDescent="0.3">
      <c r="A952" t="s">
        <v>8219</v>
      </c>
      <c r="B952">
        <v>79</v>
      </c>
      <c r="E952" t="s">
        <v>8221</v>
      </c>
      <c r="F952">
        <v>6</v>
      </c>
    </row>
    <row r="953" spans="1:6" x14ac:dyDescent="0.3">
      <c r="A953" t="s">
        <v>8219</v>
      </c>
      <c r="B953">
        <v>94</v>
      </c>
      <c r="E953" t="s">
        <v>8221</v>
      </c>
      <c r="F953">
        <v>8</v>
      </c>
    </row>
    <row r="954" spans="1:6" x14ac:dyDescent="0.3">
      <c r="A954" t="s">
        <v>8219</v>
      </c>
      <c r="B954">
        <v>625</v>
      </c>
      <c r="E954" t="s">
        <v>8221</v>
      </c>
      <c r="F954">
        <v>1</v>
      </c>
    </row>
    <row r="955" spans="1:6" x14ac:dyDescent="0.3">
      <c r="A955" t="s">
        <v>8219</v>
      </c>
      <c r="B955">
        <v>508</v>
      </c>
      <c r="E955" t="s">
        <v>8221</v>
      </c>
      <c r="F955">
        <v>0</v>
      </c>
    </row>
    <row r="956" spans="1:6" x14ac:dyDescent="0.3">
      <c r="A956" t="s">
        <v>8219</v>
      </c>
      <c r="B956">
        <v>531</v>
      </c>
      <c r="E956" t="s">
        <v>8221</v>
      </c>
      <c r="F956">
        <v>2</v>
      </c>
    </row>
    <row r="957" spans="1:6" x14ac:dyDescent="0.3">
      <c r="A957" t="s">
        <v>8219</v>
      </c>
      <c r="B957">
        <v>158</v>
      </c>
      <c r="E957" t="s">
        <v>8221</v>
      </c>
      <c r="F957">
        <v>1</v>
      </c>
    </row>
    <row r="958" spans="1:6" x14ac:dyDescent="0.3">
      <c r="A958" t="s">
        <v>8219</v>
      </c>
      <c r="B958">
        <v>508</v>
      </c>
      <c r="E958" t="s">
        <v>8221</v>
      </c>
      <c r="F958">
        <v>0</v>
      </c>
    </row>
    <row r="959" spans="1:6" x14ac:dyDescent="0.3">
      <c r="A959" t="s">
        <v>8219</v>
      </c>
      <c r="B959">
        <v>644</v>
      </c>
      <c r="E959" t="s">
        <v>8221</v>
      </c>
      <c r="F959">
        <v>1</v>
      </c>
    </row>
    <row r="960" spans="1:6" x14ac:dyDescent="0.3">
      <c r="A960" t="s">
        <v>8219</v>
      </c>
      <c r="B960">
        <v>848</v>
      </c>
      <c r="E960" t="s">
        <v>8221</v>
      </c>
      <c r="F960">
        <v>19</v>
      </c>
    </row>
    <row r="961" spans="1:6" x14ac:dyDescent="0.3">
      <c r="A961" t="s">
        <v>8219</v>
      </c>
      <c r="B961">
        <v>429</v>
      </c>
      <c r="E961" t="s">
        <v>8221</v>
      </c>
      <c r="F961">
        <v>27</v>
      </c>
    </row>
    <row r="962" spans="1:6" x14ac:dyDescent="0.3">
      <c r="A962" t="s">
        <v>8219</v>
      </c>
      <c r="B962">
        <v>204</v>
      </c>
      <c r="E962" t="s">
        <v>8221</v>
      </c>
      <c r="F962">
        <v>7</v>
      </c>
    </row>
    <row r="963" spans="1:6" x14ac:dyDescent="0.3">
      <c r="A963" t="s">
        <v>8219</v>
      </c>
      <c r="B963">
        <v>379</v>
      </c>
      <c r="E963" t="s">
        <v>8221</v>
      </c>
      <c r="F963">
        <v>14</v>
      </c>
    </row>
    <row r="964" spans="1:6" x14ac:dyDescent="0.3">
      <c r="A964" t="s">
        <v>8219</v>
      </c>
      <c r="B964">
        <v>271</v>
      </c>
      <c r="E964" t="s">
        <v>8221</v>
      </c>
      <c r="F964">
        <v>5</v>
      </c>
    </row>
    <row r="965" spans="1:6" x14ac:dyDescent="0.3">
      <c r="A965" t="s">
        <v>8219</v>
      </c>
      <c r="B965">
        <v>120</v>
      </c>
      <c r="E965" t="s">
        <v>8221</v>
      </c>
      <c r="F965">
        <v>30</v>
      </c>
    </row>
    <row r="966" spans="1:6" x14ac:dyDescent="0.3">
      <c r="A966" t="s">
        <v>8219</v>
      </c>
      <c r="B966">
        <v>140</v>
      </c>
      <c r="E966" t="s">
        <v>8221</v>
      </c>
      <c r="F966">
        <v>1</v>
      </c>
    </row>
    <row r="967" spans="1:6" x14ac:dyDescent="0.3">
      <c r="A967" t="s">
        <v>8219</v>
      </c>
      <c r="B967">
        <v>193</v>
      </c>
      <c r="E967" t="s">
        <v>8221</v>
      </c>
      <c r="F967">
        <v>0</v>
      </c>
    </row>
    <row r="968" spans="1:6" x14ac:dyDescent="0.3">
      <c r="A968" t="s">
        <v>8219</v>
      </c>
      <c r="B968">
        <v>180</v>
      </c>
      <c r="E968" t="s">
        <v>8221</v>
      </c>
      <c r="F968">
        <v>60</v>
      </c>
    </row>
    <row r="969" spans="1:6" x14ac:dyDescent="0.3">
      <c r="A969" t="s">
        <v>8219</v>
      </c>
      <c r="B969">
        <v>263</v>
      </c>
      <c r="E969" t="s">
        <v>8221</v>
      </c>
      <c r="F969">
        <v>84</v>
      </c>
    </row>
    <row r="970" spans="1:6" x14ac:dyDescent="0.3">
      <c r="A970" t="s">
        <v>8219</v>
      </c>
      <c r="B970">
        <v>217</v>
      </c>
      <c r="E970" t="s">
        <v>8221</v>
      </c>
      <c r="F970">
        <v>47</v>
      </c>
    </row>
    <row r="971" spans="1:6" x14ac:dyDescent="0.3">
      <c r="A971" t="s">
        <v>8219</v>
      </c>
      <c r="B971">
        <v>443</v>
      </c>
      <c r="E971" t="s">
        <v>8221</v>
      </c>
      <c r="F971">
        <v>66</v>
      </c>
    </row>
    <row r="972" spans="1:6" x14ac:dyDescent="0.3">
      <c r="A972" t="s">
        <v>8219</v>
      </c>
      <c r="B972">
        <v>1373</v>
      </c>
      <c r="E972" t="s">
        <v>8221</v>
      </c>
      <c r="F972">
        <v>171</v>
      </c>
    </row>
    <row r="973" spans="1:6" x14ac:dyDescent="0.3">
      <c r="A973" t="s">
        <v>8219</v>
      </c>
      <c r="B973">
        <v>742</v>
      </c>
      <c r="E973" t="s">
        <v>8221</v>
      </c>
      <c r="F973">
        <v>29</v>
      </c>
    </row>
    <row r="974" spans="1:6" x14ac:dyDescent="0.3">
      <c r="A974" t="s">
        <v>8219</v>
      </c>
      <c r="B974">
        <v>170</v>
      </c>
      <c r="E974" t="s">
        <v>8221</v>
      </c>
      <c r="F974">
        <v>9</v>
      </c>
    </row>
    <row r="975" spans="1:6" x14ac:dyDescent="0.3">
      <c r="A975" t="s">
        <v>8219</v>
      </c>
      <c r="B975">
        <v>242</v>
      </c>
      <c r="E975" t="s">
        <v>8221</v>
      </c>
      <c r="F975">
        <v>27</v>
      </c>
    </row>
    <row r="976" spans="1:6" x14ac:dyDescent="0.3">
      <c r="A976" t="s">
        <v>8219</v>
      </c>
      <c r="B976">
        <v>541</v>
      </c>
      <c r="E976" t="s">
        <v>8221</v>
      </c>
      <c r="F976">
        <v>2</v>
      </c>
    </row>
    <row r="977" spans="1:6" x14ac:dyDescent="0.3">
      <c r="A977" t="s">
        <v>8219</v>
      </c>
      <c r="B977">
        <v>121</v>
      </c>
      <c r="E977" t="s">
        <v>8221</v>
      </c>
      <c r="F977">
        <v>3</v>
      </c>
    </row>
    <row r="978" spans="1:6" x14ac:dyDescent="0.3">
      <c r="A978" t="s">
        <v>8219</v>
      </c>
      <c r="B978">
        <v>621</v>
      </c>
      <c r="E978" t="s">
        <v>8221</v>
      </c>
      <c r="F978">
        <v>4</v>
      </c>
    </row>
    <row r="979" spans="1:6" x14ac:dyDescent="0.3">
      <c r="A979" t="s">
        <v>8219</v>
      </c>
      <c r="B979">
        <v>101</v>
      </c>
      <c r="E979" t="s">
        <v>8221</v>
      </c>
      <c r="F979">
        <v>2</v>
      </c>
    </row>
    <row r="980" spans="1:6" x14ac:dyDescent="0.3">
      <c r="A980" t="s">
        <v>8219</v>
      </c>
      <c r="B980">
        <v>554</v>
      </c>
      <c r="E980" t="s">
        <v>8221</v>
      </c>
      <c r="F980">
        <v>20</v>
      </c>
    </row>
    <row r="981" spans="1:6" x14ac:dyDescent="0.3">
      <c r="A981" t="s">
        <v>8219</v>
      </c>
      <c r="B981">
        <v>666</v>
      </c>
      <c r="E981" t="s">
        <v>8221</v>
      </c>
      <c r="F981">
        <v>3</v>
      </c>
    </row>
    <row r="982" spans="1:6" x14ac:dyDescent="0.3">
      <c r="A982" t="s">
        <v>8219</v>
      </c>
      <c r="B982">
        <v>410</v>
      </c>
      <c r="E982" t="s">
        <v>8221</v>
      </c>
      <c r="F982">
        <v>4</v>
      </c>
    </row>
    <row r="983" spans="1:6" x14ac:dyDescent="0.3">
      <c r="A983" t="s">
        <v>8219</v>
      </c>
      <c r="B983">
        <v>375</v>
      </c>
      <c r="E983" t="s">
        <v>8221</v>
      </c>
      <c r="F983">
        <v>1</v>
      </c>
    </row>
    <row r="984" spans="1:6" x14ac:dyDescent="0.3">
      <c r="A984" t="s">
        <v>8219</v>
      </c>
      <c r="B984">
        <v>1364</v>
      </c>
      <c r="E984" t="s">
        <v>8221</v>
      </c>
      <c r="F984">
        <v>0</v>
      </c>
    </row>
    <row r="985" spans="1:6" x14ac:dyDescent="0.3">
      <c r="A985" t="s">
        <v>8219</v>
      </c>
      <c r="B985">
        <v>35</v>
      </c>
      <c r="E985" t="s">
        <v>8221</v>
      </c>
      <c r="F985">
        <v>0</v>
      </c>
    </row>
    <row r="986" spans="1:6" x14ac:dyDescent="0.3">
      <c r="A986" t="s">
        <v>8219</v>
      </c>
      <c r="B986">
        <v>203</v>
      </c>
      <c r="E986" t="s">
        <v>8221</v>
      </c>
      <c r="F986">
        <v>14</v>
      </c>
    </row>
    <row r="987" spans="1:6" x14ac:dyDescent="0.3">
      <c r="A987" t="s">
        <v>8219</v>
      </c>
      <c r="B987">
        <v>49</v>
      </c>
      <c r="E987" t="s">
        <v>8221</v>
      </c>
      <c r="F987">
        <v>1</v>
      </c>
    </row>
    <row r="988" spans="1:6" x14ac:dyDescent="0.3">
      <c r="A988" t="s">
        <v>8219</v>
      </c>
      <c r="B988">
        <v>5812</v>
      </c>
      <c r="E988" t="s">
        <v>8221</v>
      </c>
      <c r="F988">
        <v>118</v>
      </c>
    </row>
    <row r="989" spans="1:6" x14ac:dyDescent="0.3">
      <c r="A989" t="s">
        <v>8219</v>
      </c>
      <c r="B989">
        <v>1556</v>
      </c>
      <c r="E989" t="s">
        <v>8221</v>
      </c>
      <c r="F989">
        <v>2</v>
      </c>
    </row>
    <row r="990" spans="1:6" x14ac:dyDescent="0.3">
      <c r="A990" t="s">
        <v>8219</v>
      </c>
      <c r="B990">
        <v>65</v>
      </c>
      <c r="E990" t="s">
        <v>8221</v>
      </c>
      <c r="F990">
        <v>1</v>
      </c>
    </row>
    <row r="991" spans="1:6" x14ac:dyDescent="0.3">
      <c r="A991" t="s">
        <v>8219</v>
      </c>
      <c r="B991">
        <v>10</v>
      </c>
      <c r="E991" t="s">
        <v>8221</v>
      </c>
      <c r="F991">
        <v>3</v>
      </c>
    </row>
    <row r="992" spans="1:6" x14ac:dyDescent="0.3">
      <c r="A992" t="s">
        <v>8219</v>
      </c>
      <c r="B992">
        <v>76</v>
      </c>
      <c r="E992" t="s">
        <v>8221</v>
      </c>
      <c r="F992">
        <v>1</v>
      </c>
    </row>
    <row r="993" spans="1:6" x14ac:dyDescent="0.3">
      <c r="A993" t="s">
        <v>8219</v>
      </c>
      <c r="B993">
        <v>263</v>
      </c>
      <c r="E993" t="s">
        <v>8221</v>
      </c>
      <c r="F993">
        <v>3</v>
      </c>
    </row>
    <row r="994" spans="1:6" x14ac:dyDescent="0.3">
      <c r="A994" t="s">
        <v>8219</v>
      </c>
      <c r="B994">
        <v>1530</v>
      </c>
      <c r="E994" t="s">
        <v>8221</v>
      </c>
      <c r="F994">
        <v>38</v>
      </c>
    </row>
    <row r="995" spans="1:6" x14ac:dyDescent="0.3">
      <c r="A995" t="s">
        <v>8219</v>
      </c>
      <c r="B995">
        <v>278</v>
      </c>
      <c r="E995" t="s">
        <v>8221</v>
      </c>
      <c r="F995">
        <v>52</v>
      </c>
    </row>
    <row r="996" spans="1:6" x14ac:dyDescent="0.3">
      <c r="A996" t="s">
        <v>8219</v>
      </c>
      <c r="B996">
        <v>350</v>
      </c>
      <c r="E996" t="s">
        <v>8221</v>
      </c>
      <c r="F996">
        <v>2</v>
      </c>
    </row>
    <row r="997" spans="1:6" x14ac:dyDescent="0.3">
      <c r="A997" t="s">
        <v>8219</v>
      </c>
      <c r="B997">
        <v>470</v>
      </c>
      <c r="E997" t="s">
        <v>8221</v>
      </c>
      <c r="F997">
        <v>0</v>
      </c>
    </row>
    <row r="998" spans="1:6" x14ac:dyDescent="0.3">
      <c r="A998" t="s">
        <v>8219</v>
      </c>
      <c r="B998">
        <v>3</v>
      </c>
      <c r="E998" t="s">
        <v>8221</v>
      </c>
      <c r="F998">
        <v>4</v>
      </c>
    </row>
    <row r="999" spans="1:6" x14ac:dyDescent="0.3">
      <c r="A999" t="s">
        <v>8219</v>
      </c>
      <c r="B999">
        <v>8200</v>
      </c>
      <c r="E999" t="s">
        <v>8221</v>
      </c>
      <c r="F999">
        <v>4</v>
      </c>
    </row>
    <row r="1000" spans="1:6" x14ac:dyDescent="0.3">
      <c r="A1000" t="s">
        <v>8219</v>
      </c>
      <c r="B1000">
        <v>8359</v>
      </c>
      <c r="E1000" t="s">
        <v>8221</v>
      </c>
      <c r="F1000">
        <v>18</v>
      </c>
    </row>
    <row r="1001" spans="1:6" x14ac:dyDescent="0.3">
      <c r="A1001" t="s">
        <v>8219</v>
      </c>
      <c r="B1001">
        <v>188</v>
      </c>
      <c r="E1001" t="s">
        <v>8221</v>
      </c>
      <c r="F1001">
        <v>0</v>
      </c>
    </row>
    <row r="1002" spans="1:6" x14ac:dyDescent="0.3">
      <c r="A1002" t="s">
        <v>8219</v>
      </c>
      <c r="B1002">
        <v>48</v>
      </c>
      <c r="E1002" t="s">
        <v>8221</v>
      </c>
      <c r="F1002">
        <v>22</v>
      </c>
    </row>
    <row r="1003" spans="1:6" x14ac:dyDescent="0.3">
      <c r="A1003" t="s">
        <v>8219</v>
      </c>
      <c r="B1003">
        <v>607</v>
      </c>
      <c r="E1003" t="s">
        <v>8221</v>
      </c>
      <c r="F1003">
        <v>49</v>
      </c>
    </row>
    <row r="1004" spans="1:6" x14ac:dyDescent="0.3">
      <c r="A1004" t="s">
        <v>8219</v>
      </c>
      <c r="B1004">
        <v>50</v>
      </c>
      <c r="E1004" t="s">
        <v>8221</v>
      </c>
      <c r="F1004">
        <v>19</v>
      </c>
    </row>
    <row r="1005" spans="1:6" x14ac:dyDescent="0.3">
      <c r="A1005" t="s">
        <v>8219</v>
      </c>
      <c r="B1005">
        <v>55</v>
      </c>
      <c r="E1005" t="s">
        <v>8221</v>
      </c>
      <c r="F1005">
        <v>4</v>
      </c>
    </row>
    <row r="1006" spans="1:6" x14ac:dyDescent="0.3">
      <c r="A1006" t="s">
        <v>8219</v>
      </c>
      <c r="B1006">
        <v>38</v>
      </c>
      <c r="E1006" t="s">
        <v>8221</v>
      </c>
      <c r="F1006">
        <v>4</v>
      </c>
    </row>
    <row r="1007" spans="1:6" x14ac:dyDescent="0.3">
      <c r="A1007" t="s">
        <v>8219</v>
      </c>
      <c r="B1007">
        <v>25</v>
      </c>
      <c r="E1007" t="s">
        <v>8221</v>
      </c>
      <c r="F1007">
        <v>2</v>
      </c>
    </row>
    <row r="1008" spans="1:6" x14ac:dyDescent="0.3">
      <c r="A1008" t="s">
        <v>8219</v>
      </c>
      <c r="B1008">
        <v>46</v>
      </c>
      <c r="E1008" t="s">
        <v>8221</v>
      </c>
      <c r="F1008">
        <v>0</v>
      </c>
    </row>
    <row r="1009" spans="1:6" x14ac:dyDescent="0.3">
      <c r="A1009" t="s">
        <v>8219</v>
      </c>
      <c r="B1009">
        <v>83</v>
      </c>
      <c r="E1009" t="s">
        <v>8221</v>
      </c>
      <c r="F1009">
        <v>0</v>
      </c>
    </row>
    <row r="1010" spans="1:6" x14ac:dyDescent="0.3">
      <c r="A1010" t="s">
        <v>8219</v>
      </c>
      <c r="B1010">
        <v>35</v>
      </c>
      <c r="E1010" t="s">
        <v>8221</v>
      </c>
      <c r="F1010">
        <v>14</v>
      </c>
    </row>
    <row r="1011" spans="1:6" x14ac:dyDescent="0.3">
      <c r="A1011" t="s">
        <v>8219</v>
      </c>
      <c r="B1011">
        <v>25</v>
      </c>
      <c r="E1011" t="s">
        <v>8221</v>
      </c>
      <c r="F1011">
        <v>8</v>
      </c>
    </row>
    <row r="1012" spans="1:6" x14ac:dyDescent="0.3">
      <c r="A1012" t="s">
        <v>8219</v>
      </c>
      <c r="B1012">
        <v>75</v>
      </c>
      <c r="E1012" t="s">
        <v>8221</v>
      </c>
      <c r="F1012">
        <v>0</v>
      </c>
    </row>
    <row r="1013" spans="1:6" x14ac:dyDescent="0.3">
      <c r="A1013" t="s">
        <v>8219</v>
      </c>
      <c r="B1013">
        <v>62</v>
      </c>
      <c r="E1013" t="s">
        <v>8221</v>
      </c>
      <c r="F1013">
        <v>15</v>
      </c>
    </row>
    <row r="1014" spans="1:6" x14ac:dyDescent="0.3">
      <c r="A1014" t="s">
        <v>8219</v>
      </c>
      <c r="B1014">
        <v>160</v>
      </c>
      <c r="E1014" t="s">
        <v>8221</v>
      </c>
      <c r="F1014">
        <v>33</v>
      </c>
    </row>
    <row r="1015" spans="1:6" x14ac:dyDescent="0.3">
      <c r="A1015" t="s">
        <v>8219</v>
      </c>
      <c r="B1015">
        <v>246</v>
      </c>
      <c r="E1015" t="s">
        <v>8221</v>
      </c>
      <c r="F1015">
        <v>2</v>
      </c>
    </row>
    <row r="1016" spans="1:6" x14ac:dyDescent="0.3">
      <c r="A1016" t="s">
        <v>8219</v>
      </c>
      <c r="B1016">
        <v>55</v>
      </c>
      <c r="E1016" t="s">
        <v>8221</v>
      </c>
      <c r="F1016">
        <v>6</v>
      </c>
    </row>
    <row r="1017" spans="1:6" x14ac:dyDescent="0.3">
      <c r="A1017" t="s">
        <v>8219</v>
      </c>
      <c r="B1017">
        <v>23</v>
      </c>
      <c r="E1017" t="s">
        <v>8221</v>
      </c>
      <c r="F1017">
        <v>2</v>
      </c>
    </row>
    <row r="1018" spans="1:6" x14ac:dyDescent="0.3">
      <c r="A1018" t="s">
        <v>8219</v>
      </c>
      <c r="B1018">
        <v>72</v>
      </c>
      <c r="E1018" t="s">
        <v>8221</v>
      </c>
      <c r="F1018">
        <v>0</v>
      </c>
    </row>
    <row r="1019" spans="1:6" x14ac:dyDescent="0.3">
      <c r="A1019" t="s">
        <v>8219</v>
      </c>
      <c r="B1019">
        <v>22</v>
      </c>
      <c r="E1019" t="s">
        <v>8221</v>
      </c>
      <c r="F1019">
        <v>4</v>
      </c>
    </row>
    <row r="1020" spans="1:6" x14ac:dyDescent="0.3">
      <c r="A1020" t="s">
        <v>8219</v>
      </c>
      <c r="B1020">
        <v>14</v>
      </c>
      <c r="E1020" t="s">
        <v>8221</v>
      </c>
      <c r="F1020">
        <v>1</v>
      </c>
    </row>
    <row r="1021" spans="1:6" x14ac:dyDescent="0.3">
      <c r="A1021" t="s">
        <v>8219</v>
      </c>
      <c r="B1021">
        <v>38</v>
      </c>
      <c r="E1021" t="s">
        <v>8221</v>
      </c>
      <c r="F1021">
        <v>3</v>
      </c>
    </row>
    <row r="1022" spans="1:6" x14ac:dyDescent="0.3">
      <c r="A1022" t="s">
        <v>8219</v>
      </c>
      <c r="B1022">
        <v>32</v>
      </c>
      <c r="E1022" t="s">
        <v>8221</v>
      </c>
      <c r="F1022">
        <v>4</v>
      </c>
    </row>
    <row r="1023" spans="1:6" x14ac:dyDescent="0.3">
      <c r="A1023" t="s">
        <v>8219</v>
      </c>
      <c r="B1023">
        <v>63</v>
      </c>
      <c r="E1023" t="s">
        <v>8221</v>
      </c>
      <c r="F1023">
        <v>0</v>
      </c>
    </row>
    <row r="1024" spans="1:6" x14ac:dyDescent="0.3">
      <c r="A1024" t="s">
        <v>8219</v>
      </c>
      <c r="B1024">
        <v>27</v>
      </c>
      <c r="E1024" t="s">
        <v>8221</v>
      </c>
      <c r="F1024">
        <v>4</v>
      </c>
    </row>
    <row r="1025" spans="1:6" x14ac:dyDescent="0.3">
      <c r="A1025" t="s">
        <v>8219</v>
      </c>
      <c r="B1025">
        <v>44</v>
      </c>
      <c r="E1025" t="s">
        <v>8221</v>
      </c>
      <c r="F1025">
        <v>3</v>
      </c>
    </row>
    <row r="1026" spans="1:6" x14ac:dyDescent="0.3">
      <c r="A1026" t="s">
        <v>8219</v>
      </c>
      <c r="B1026">
        <v>38</v>
      </c>
      <c r="E1026" t="s">
        <v>8221</v>
      </c>
      <c r="F1026">
        <v>34</v>
      </c>
    </row>
    <row r="1027" spans="1:6" x14ac:dyDescent="0.3">
      <c r="A1027" t="s">
        <v>8219</v>
      </c>
      <c r="B1027">
        <v>115</v>
      </c>
      <c r="E1027" t="s">
        <v>8221</v>
      </c>
      <c r="F1027">
        <v>2</v>
      </c>
    </row>
    <row r="1028" spans="1:6" x14ac:dyDescent="0.3">
      <c r="A1028" t="s">
        <v>8219</v>
      </c>
      <c r="B1028">
        <v>37</v>
      </c>
      <c r="E1028" t="s">
        <v>8221</v>
      </c>
      <c r="F1028">
        <v>33</v>
      </c>
    </row>
    <row r="1029" spans="1:6" x14ac:dyDescent="0.3">
      <c r="A1029" t="s">
        <v>8219</v>
      </c>
      <c r="B1029">
        <v>99</v>
      </c>
      <c r="E1029" t="s">
        <v>8221</v>
      </c>
      <c r="F1029">
        <v>0</v>
      </c>
    </row>
    <row r="1030" spans="1:6" x14ac:dyDescent="0.3">
      <c r="A1030" t="s">
        <v>8219</v>
      </c>
      <c r="B1030">
        <v>44</v>
      </c>
      <c r="E1030" t="s">
        <v>8221</v>
      </c>
      <c r="F1030">
        <v>0</v>
      </c>
    </row>
    <row r="1031" spans="1:6" x14ac:dyDescent="0.3">
      <c r="A1031" t="s">
        <v>8219</v>
      </c>
      <c r="B1031">
        <v>58</v>
      </c>
      <c r="E1031" t="s">
        <v>8221</v>
      </c>
      <c r="F1031">
        <v>1</v>
      </c>
    </row>
    <row r="1032" spans="1:6" x14ac:dyDescent="0.3">
      <c r="A1032" t="s">
        <v>8219</v>
      </c>
      <c r="B1032">
        <v>191</v>
      </c>
      <c r="E1032" t="s">
        <v>8221</v>
      </c>
      <c r="F1032">
        <v>13</v>
      </c>
    </row>
    <row r="1033" spans="1:6" x14ac:dyDescent="0.3">
      <c r="A1033" t="s">
        <v>8219</v>
      </c>
      <c r="B1033">
        <v>40</v>
      </c>
      <c r="E1033" t="s">
        <v>8221</v>
      </c>
      <c r="F1033">
        <v>2</v>
      </c>
    </row>
    <row r="1034" spans="1:6" x14ac:dyDescent="0.3">
      <c r="A1034" t="s">
        <v>8219</v>
      </c>
      <c r="B1034">
        <v>38</v>
      </c>
      <c r="E1034" t="s">
        <v>8221</v>
      </c>
      <c r="F1034">
        <v>36</v>
      </c>
    </row>
    <row r="1035" spans="1:6" x14ac:dyDescent="0.3">
      <c r="A1035" t="s">
        <v>8219</v>
      </c>
      <c r="B1035">
        <v>39</v>
      </c>
      <c r="E1035" t="s">
        <v>8221</v>
      </c>
      <c r="F1035">
        <v>1</v>
      </c>
    </row>
    <row r="1036" spans="1:6" x14ac:dyDescent="0.3">
      <c r="A1036" t="s">
        <v>8219</v>
      </c>
      <c r="B1036">
        <v>11</v>
      </c>
      <c r="E1036" t="s">
        <v>8221</v>
      </c>
      <c r="F1036">
        <v>15</v>
      </c>
    </row>
    <row r="1037" spans="1:6" x14ac:dyDescent="0.3">
      <c r="A1037" t="s">
        <v>8219</v>
      </c>
      <c r="B1037">
        <v>107</v>
      </c>
      <c r="E1037" t="s">
        <v>8221</v>
      </c>
      <c r="F1037">
        <v>1</v>
      </c>
    </row>
    <row r="1038" spans="1:6" x14ac:dyDescent="0.3">
      <c r="A1038" t="s">
        <v>8219</v>
      </c>
      <c r="B1038">
        <v>147</v>
      </c>
      <c r="E1038" t="s">
        <v>8221</v>
      </c>
      <c r="F1038">
        <v>0</v>
      </c>
    </row>
    <row r="1039" spans="1:6" x14ac:dyDescent="0.3">
      <c r="A1039" t="s">
        <v>8219</v>
      </c>
      <c r="B1039">
        <v>36</v>
      </c>
      <c r="E1039" t="s">
        <v>8221</v>
      </c>
      <c r="F1039">
        <v>1</v>
      </c>
    </row>
    <row r="1040" spans="1:6" x14ac:dyDescent="0.3">
      <c r="A1040" t="s">
        <v>8219</v>
      </c>
      <c r="B1040">
        <v>92</v>
      </c>
      <c r="E1040" t="s">
        <v>8221</v>
      </c>
      <c r="F1040">
        <v>0</v>
      </c>
    </row>
    <row r="1041" spans="1:6" x14ac:dyDescent="0.3">
      <c r="A1041" t="s">
        <v>8219</v>
      </c>
      <c r="B1041">
        <v>35</v>
      </c>
      <c r="E1041" t="s">
        <v>8221</v>
      </c>
      <c r="F1041">
        <v>0</v>
      </c>
    </row>
    <row r="1042" spans="1:6" x14ac:dyDescent="0.3">
      <c r="A1042" t="s">
        <v>8219</v>
      </c>
      <c r="B1042">
        <v>17</v>
      </c>
      <c r="E1042" t="s">
        <v>8221</v>
      </c>
      <c r="F1042">
        <v>1</v>
      </c>
    </row>
    <row r="1043" spans="1:6" x14ac:dyDescent="0.3">
      <c r="A1043" t="s">
        <v>8219</v>
      </c>
      <c r="B1043">
        <v>22</v>
      </c>
      <c r="E1043" t="s">
        <v>8221</v>
      </c>
      <c r="F1043">
        <v>39</v>
      </c>
    </row>
    <row r="1044" spans="1:6" x14ac:dyDescent="0.3">
      <c r="A1044" t="s">
        <v>8219</v>
      </c>
      <c r="B1044">
        <v>69</v>
      </c>
      <c r="E1044" t="s">
        <v>8221</v>
      </c>
      <c r="F1044">
        <v>0</v>
      </c>
    </row>
    <row r="1045" spans="1:6" x14ac:dyDescent="0.3">
      <c r="A1045" t="s">
        <v>8219</v>
      </c>
      <c r="B1045">
        <v>13</v>
      </c>
      <c r="E1045" t="s">
        <v>8221</v>
      </c>
      <c r="F1045">
        <v>0</v>
      </c>
    </row>
    <row r="1046" spans="1:6" x14ac:dyDescent="0.3">
      <c r="A1046" t="s">
        <v>8219</v>
      </c>
      <c r="B1046">
        <v>58</v>
      </c>
      <c r="E1046" t="s">
        <v>8221</v>
      </c>
      <c r="F1046">
        <v>3</v>
      </c>
    </row>
    <row r="1047" spans="1:6" x14ac:dyDescent="0.3">
      <c r="A1047" t="s">
        <v>8219</v>
      </c>
      <c r="B1047">
        <v>44</v>
      </c>
      <c r="E1047" t="s">
        <v>8221</v>
      </c>
      <c r="F1047">
        <v>1</v>
      </c>
    </row>
    <row r="1048" spans="1:6" x14ac:dyDescent="0.3">
      <c r="A1048" t="s">
        <v>8219</v>
      </c>
      <c r="B1048">
        <v>83</v>
      </c>
      <c r="E1048" t="s">
        <v>8221</v>
      </c>
      <c r="F1048">
        <v>13</v>
      </c>
    </row>
    <row r="1049" spans="1:6" x14ac:dyDescent="0.3">
      <c r="A1049" t="s">
        <v>8219</v>
      </c>
      <c r="B1049">
        <v>117</v>
      </c>
      <c r="E1049" t="s">
        <v>8221</v>
      </c>
      <c r="F1049">
        <v>0</v>
      </c>
    </row>
    <row r="1050" spans="1:6" x14ac:dyDescent="0.3">
      <c r="A1050" t="s">
        <v>8219</v>
      </c>
      <c r="B1050">
        <v>32</v>
      </c>
      <c r="E1050" t="s">
        <v>8221</v>
      </c>
      <c r="F1050">
        <v>6</v>
      </c>
    </row>
    <row r="1051" spans="1:6" x14ac:dyDescent="0.3">
      <c r="A1051" t="s">
        <v>8219</v>
      </c>
      <c r="B1051">
        <v>8</v>
      </c>
      <c r="E1051" t="s">
        <v>8221</v>
      </c>
      <c r="F1051">
        <v>0</v>
      </c>
    </row>
    <row r="1052" spans="1:6" x14ac:dyDescent="0.3">
      <c r="A1052" t="s">
        <v>8219</v>
      </c>
      <c r="B1052">
        <v>340</v>
      </c>
      <c r="E1052" t="s">
        <v>8221</v>
      </c>
      <c r="F1052">
        <v>14</v>
      </c>
    </row>
    <row r="1053" spans="1:6" x14ac:dyDescent="0.3">
      <c r="A1053" t="s">
        <v>8219</v>
      </c>
      <c r="B1053">
        <v>7</v>
      </c>
      <c r="E1053" t="s">
        <v>8221</v>
      </c>
      <c r="F1053">
        <v>5</v>
      </c>
    </row>
    <row r="1054" spans="1:6" x14ac:dyDescent="0.3">
      <c r="A1054" t="s">
        <v>8219</v>
      </c>
      <c r="B1054">
        <v>19</v>
      </c>
      <c r="E1054" t="s">
        <v>8221</v>
      </c>
      <c r="F1054">
        <v>6</v>
      </c>
    </row>
    <row r="1055" spans="1:6" x14ac:dyDescent="0.3">
      <c r="A1055" t="s">
        <v>8219</v>
      </c>
      <c r="B1055">
        <v>47</v>
      </c>
      <c r="E1055" t="s">
        <v>8221</v>
      </c>
      <c r="F1055">
        <v>15</v>
      </c>
    </row>
    <row r="1056" spans="1:6" x14ac:dyDescent="0.3">
      <c r="A1056" t="s">
        <v>8219</v>
      </c>
      <c r="B1056">
        <v>13</v>
      </c>
      <c r="E1056" t="s">
        <v>8221</v>
      </c>
      <c r="F1056">
        <v>0</v>
      </c>
    </row>
    <row r="1057" spans="1:6" x14ac:dyDescent="0.3">
      <c r="A1057" t="s">
        <v>8219</v>
      </c>
      <c r="B1057">
        <v>90</v>
      </c>
      <c r="E1057" t="s">
        <v>8221</v>
      </c>
      <c r="F1057">
        <v>1</v>
      </c>
    </row>
    <row r="1058" spans="1:6" x14ac:dyDescent="0.3">
      <c r="A1058" t="s">
        <v>8219</v>
      </c>
      <c r="B1058">
        <v>63</v>
      </c>
      <c r="E1058" t="s">
        <v>8221</v>
      </c>
      <c r="F1058">
        <v>9</v>
      </c>
    </row>
    <row r="1059" spans="1:6" x14ac:dyDescent="0.3">
      <c r="A1059" t="s">
        <v>8219</v>
      </c>
      <c r="B1059">
        <v>26</v>
      </c>
      <c r="E1059" t="s">
        <v>8221</v>
      </c>
      <c r="F1059">
        <v>3</v>
      </c>
    </row>
    <row r="1060" spans="1:6" x14ac:dyDescent="0.3">
      <c r="A1060" t="s">
        <v>8219</v>
      </c>
      <c r="B1060">
        <v>71</v>
      </c>
      <c r="E1060" t="s">
        <v>8221</v>
      </c>
      <c r="F1060">
        <v>3</v>
      </c>
    </row>
    <row r="1061" spans="1:6" x14ac:dyDescent="0.3">
      <c r="A1061" t="s">
        <v>8219</v>
      </c>
      <c r="B1061">
        <v>38</v>
      </c>
      <c r="E1061" t="s">
        <v>8221</v>
      </c>
      <c r="F1061">
        <v>1</v>
      </c>
    </row>
    <row r="1062" spans="1:6" x14ac:dyDescent="0.3">
      <c r="A1062" t="s">
        <v>8219</v>
      </c>
      <c r="B1062">
        <v>859</v>
      </c>
      <c r="E1062" t="s">
        <v>8221</v>
      </c>
      <c r="F1062">
        <v>3</v>
      </c>
    </row>
    <row r="1063" spans="1:6" x14ac:dyDescent="0.3">
      <c r="A1063" t="s">
        <v>8219</v>
      </c>
      <c r="B1063">
        <v>21</v>
      </c>
      <c r="E1063" t="s">
        <v>8221</v>
      </c>
      <c r="F1063">
        <v>0</v>
      </c>
    </row>
    <row r="1064" spans="1:6" x14ac:dyDescent="0.3">
      <c r="A1064" t="s">
        <v>8219</v>
      </c>
      <c r="B1064">
        <v>78</v>
      </c>
      <c r="E1064" t="s">
        <v>8221</v>
      </c>
      <c r="F1064">
        <v>2</v>
      </c>
    </row>
    <row r="1065" spans="1:6" x14ac:dyDescent="0.3">
      <c r="A1065" t="s">
        <v>8219</v>
      </c>
      <c r="B1065">
        <v>53</v>
      </c>
      <c r="E1065" t="s">
        <v>8221</v>
      </c>
      <c r="F1065">
        <v>10</v>
      </c>
    </row>
    <row r="1066" spans="1:6" x14ac:dyDescent="0.3">
      <c r="A1066" t="s">
        <v>8219</v>
      </c>
      <c r="B1066">
        <v>356</v>
      </c>
      <c r="E1066" t="s">
        <v>8221</v>
      </c>
      <c r="F1066">
        <v>60</v>
      </c>
    </row>
    <row r="1067" spans="1:6" x14ac:dyDescent="0.3">
      <c r="A1067" t="s">
        <v>8219</v>
      </c>
      <c r="B1067">
        <v>279</v>
      </c>
      <c r="E1067" t="s">
        <v>8221</v>
      </c>
      <c r="F1067">
        <v>5</v>
      </c>
    </row>
    <row r="1068" spans="1:6" x14ac:dyDescent="0.3">
      <c r="A1068" t="s">
        <v>8219</v>
      </c>
      <c r="B1068">
        <v>266</v>
      </c>
      <c r="E1068" t="s">
        <v>8221</v>
      </c>
      <c r="F1068">
        <v>9</v>
      </c>
    </row>
    <row r="1069" spans="1:6" x14ac:dyDescent="0.3">
      <c r="A1069" t="s">
        <v>8219</v>
      </c>
      <c r="B1069">
        <v>623</v>
      </c>
      <c r="E1069" t="s">
        <v>8221</v>
      </c>
      <c r="F1069">
        <v>13</v>
      </c>
    </row>
    <row r="1070" spans="1:6" x14ac:dyDescent="0.3">
      <c r="A1070" t="s">
        <v>8219</v>
      </c>
      <c r="B1070">
        <v>392</v>
      </c>
      <c r="E1070" t="s">
        <v>8221</v>
      </c>
      <c r="F1070">
        <v>0</v>
      </c>
    </row>
    <row r="1071" spans="1:6" x14ac:dyDescent="0.3">
      <c r="A1071" t="s">
        <v>8219</v>
      </c>
      <c r="B1071">
        <v>3562</v>
      </c>
      <c r="E1071" t="s">
        <v>8221</v>
      </c>
      <c r="F1071">
        <v>8</v>
      </c>
    </row>
    <row r="1072" spans="1:6" x14ac:dyDescent="0.3">
      <c r="A1072" t="s">
        <v>8219</v>
      </c>
      <c r="B1072">
        <v>514</v>
      </c>
      <c r="E1072" t="s">
        <v>8221</v>
      </c>
      <c r="F1072">
        <v>3</v>
      </c>
    </row>
    <row r="1073" spans="1:6" x14ac:dyDescent="0.3">
      <c r="A1073" t="s">
        <v>8219</v>
      </c>
      <c r="B1073">
        <v>88</v>
      </c>
      <c r="E1073" t="s">
        <v>8221</v>
      </c>
      <c r="F1073">
        <v>3</v>
      </c>
    </row>
    <row r="1074" spans="1:6" x14ac:dyDescent="0.3">
      <c r="A1074" t="s">
        <v>8219</v>
      </c>
      <c r="B1074">
        <v>537</v>
      </c>
      <c r="E1074" t="s">
        <v>8221</v>
      </c>
      <c r="F1074">
        <v>0</v>
      </c>
    </row>
    <row r="1075" spans="1:6" x14ac:dyDescent="0.3">
      <c r="A1075" t="s">
        <v>8219</v>
      </c>
      <c r="B1075">
        <v>25</v>
      </c>
      <c r="E1075" t="s">
        <v>8221</v>
      </c>
      <c r="F1075">
        <v>6</v>
      </c>
    </row>
    <row r="1076" spans="1:6" x14ac:dyDescent="0.3">
      <c r="A1076" t="s">
        <v>8219</v>
      </c>
      <c r="B1076">
        <v>3238</v>
      </c>
      <c r="E1076" t="s">
        <v>8221</v>
      </c>
      <c r="F1076">
        <v>4</v>
      </c>
    </row>
    <row r="1077" spans="1:6" x14ac:dyDescent="0.3">
      <c r="A1077" t="s">
        <v>8219</v>
      </c>
      <c r="B1077">
        <v>897</v>
      </c>
      <c r="E1077" t="s">
        <v>8221</v>
      </c>
      <c r="F1077">
        <v>1</v>
      </c>
    </row>
    <row r="1078" spans="1:6" x14ac:dyDescent="0.3">
      <c r="A1078" t="s">
        <v>8219</v>
      </c>
      <c r="B1078">
        <v>878</v>
      </c>
      <c r="E1078" t="s">
        <v>8221</v>
      </c>
      <c r="F1078">
        <v>29</v>
      </c>
    </row>
    <row r="1079" spans="1:6" x14ac:dyDescent="0.3">
      <c r="A1079" t="s">
        <v>8219</v>
      </c>
      <c r="B1079">
        <v>115</v>
      </c>
      <c r="E1079" t="s">
        <v>8221</v>
      </c>
      <c r="F1079">
        <v>0</v>
      </c>
    </row>
    <row r="1080" spans="1:6" x14ac:dyDescent="0.3">
      <c r="A1080" t="s">
        <v>8219</v>
      </c>
      <c r="B1080">
        <v>234</v>
      </c>
      <c r="E1080" t="s">
        <v>8221</v>
      </c>
      <c r="F1080">
        <v>4</v>
      </c>
    </row>
    <row r="1081" spans="1:6" x14ac:dyDescent="0.3">
      <c r="A1081" t="s">
        <v>8219</v>
      </c>
      <c r="B1081">
        <v>4330</v>
      </c>
      <c r="E1081" t="s">
        <v>8221</v>
      </c>
      <c r="F1081">
        <v>5</v>
      </c>
    </row>
    <row r="1082" spans="1:6" x14ac:dyDescent="0.3">
      <c r="A1082" t="s">
        <v>8219</v>
      </c>
      <c r="B1082">
        <v>651</v>
      </c>
      <c r="E1082" t="s">
        <v>8221</v>
      </c>
      <c r="F1082">
        <v>4</v>
      </c>
    </row>
    <row r="1083" spans="1:6" x14ac:dyDescent="0.3">
      <c r="A1083" t="s">
        <v>8219</v>
      </c>
      <c r="B1083">
        <v>251</v>
      </c>
      <c r="E1083" t="s">
        <v>8221</v>
      </c>
      <c r="F1083">
        <v>5</v>
      </c>
    </row>
    <row r="1084" spans="1:6" x14ac:dyDescent="0.3">
      <c r="A1084" t="s">
        <v>8219</v>
      </c>
      <c r="B1084">
        <v>263</v>
      </c>
      <c r="E1084" t="s">
        <v>8221</v>
      </c>
      <c r="F1084">
        <v>1</v>
      </c>
    </row>
    <row r="1085" spans="1:6" x14ac:dyDescent="0.3">
      <c r="A1085" t="s">
        <v>8219</v>
      </c>
      <c r="B1085">
        <v>28</v>
      </c>
      <c r="E1085" t="s">
        <v>8221</v>
      </c>
      <c r="F1085">
        <v>1</v>
      </c>
    </row>
    <row r="1086" spans="1:6" x14ac:dyDescent="0.3">
      <c r="A1086" t="s">
        <v>8219</v>
      </c>
      <c r="B1086">
        <v>721</v>
      </c>
      <c r="E1086" t="s">
        <v>8221</v>
      </c>
      <c r="F1086">
        <v>0</v>
      </c>
    </row>
    <row r="1087" spans="1:6" x14ac:dyDescent="0.3">
      <c r="A1087" t="s">
        <v>8219</v>
      </c>
      <c r="B1087">
        <v>50</v>
      </c>
      <c r="E1087" t="s">
        <v>8221</v>
      </c>
      <c r="F1087">
        <v>14</v>
      </c>
    </row>
    <row r="1088" spans="1:6" x14ac:dyDescent="0.3">
      <c r="A1088" t="s">
        <v>8219</v>
      </c>
      <c r="B1088">
        <v>73</v>
      </c>
      <c r="E1088" t="s">
        <v>8221</v>
      </c>
      <c r="F1088">
        <v>3</v>
      </c>
    </row>
    <row r="1089" spans="1:6" x14ac:dyDescent="0.3">
      <c r="A1089" t="s">
        <v>8219</v>
      </c>
      <c r="B1089">
        <v>27</v>
      </c>
      <c r="E1089" t="s">
        <v>8221</v>
      </c>
      <c r="F1089">
        <v>10</v>
      </c>
    </row>
    <row r="1090" spans="1:6" x14ac:dyDescent="0.3">
      <c r="A1090" t="s">
        <v>8219</v>
      </c>
      <c r="B1090">
        <v>34</v>
      </c>
      <c r="E1090" t="s">
        <v>8221</v>
      </c>
      <c r="F1090">
        <v>17</v>
      </c>
    </row>
    <row r="1091" spans="1:6" x14ac:dyDescent="0.3">
      <c r="A1091" t="s">
        <v>8219</v>
      </c>
      <c r="B1091">
        <v>7</v>
      </c>
      <c r="E1091" t="s">
        <v>8221</v>
      </c>
      <c r="F1091">
        <v>2</v>
      </c>
    </row>
    <row r="1092" spans="1:6" x14ac:dyDescent="0.3">
      <c r="A1092" t="s">
        <v>8219</v>
      </c>
      <c r="B1092">
        <v>24</v>
      </c>
      <c r="E1092" t="s">
        <v>8221</v>
      </c>
      <c r="F1092">
        <v>0</v>
      </c>
    </row>
    <row r="1093" spans="1:6" x14ac:dyDescent="0.3">
      <c r="A1093" t="s">
        <v>8219</v>
      </c>
      <c r="B1093">
        <v>15</v>
      </c>
      <c r="E1093" t="s">
        <v>8221</v>
      </c>
      <c r="F1093">
        <v>4</v>
      </c>
    </row>
    <row r="1094" spans="1:6" x14ac:dyDescent="0.3">
      <c r="A1094" t="s">
        <v>8219</v>
      </c>
      <c r="B1094">
        <v>72</v>
      </c>
      <c r="E1094" t="s">
        <v>8221</v>
      </c>
      <c r="F1094">
        <v>12</v>
      </c>
    </row>
    <row r="1095" spans="1:6" x14ac:dyDescent="0.3">
      <c r="A1095" t="s">
        <v>8219</v>
      </c>
      <c r="B1095">
        <v>120</v>
      </c>
      <c r="E1095" t="s">
        <v>8221</v>
      </c>
      <c r="F1095">
        <v>3</v>
      </c>
    </row>
    <row r="1096" spans="1:6" x14ac:dyDescent="0.3">
      <c r="A1096" t="s">
        <v>8219</v>
      </c>
      <c r="B1096">
        <v>123</v>
      </c>
      <c r="E1096" t="s">
        <v>8221</v>
      </c>
      <c r="F1096">
        <v>12</v>
      </c>
    </row>
    <row r="1097" spans="1:6" x14ac:dyDescent="0.3">
      <c r="A1097" t="s">
        <v>8219</v>
      </c>
      <c r="B1097">
        <v>1</v>
      </c>
      <c r="E1097" t="s">
        <v>8221</v>
      </c>
      <c r="F1097">
        <v>0</v>
      </c>
    </row>
    <row r="1098" spans="1:6" x14ac:dyDescent="0.3">
      <c r="A1098" t="s">
        <v>8219</v>
      </c>
      <c r="B1098">
        <v>24</v>
      </c>
      <c r="E1098" t="s">
        <v>8221</v>
      </c>
      <c r="F1098">
        <v>7</v>
      </c>
    </row>
    <row r="1099" spans="1:6" x14ac:dyDescent="0.3">
      <c r="A1099" t="s">
        <v>8219</v>
      </c>
      <c r="B1099">
        <v>33</v>
      </c>
      <c r="E1099" t="s">
        <v>8221</v>
      </c>
      <c r="F1099">
        <v>2</v>
      </c>
    </row>
    <row r="1100" spans="1:6" x14ac:dyDescent="0.3">
      <c r="A1100" t="s">
        <v>8219</v>
      </c>
      <c r="B1100">
        <v>14</v>
      </c>
      <c r="E1100" t="s">
        <v>8221</v>
      </c>
      <c r="F1100">
        <v>1</v>
      </c>
    </row>
    <row r="1101" spans="1:6" x14ac:dyDescent="0.3">
      <c r="A1101" t="s">
        <v>8219</v>
      </c>
      <c r="B1101">
        <v>9</v>
      </c>
      <c r="E1101" t="s">
        <v>8221</v>
      </c>
      <c r="F1101">
        <v>4</v>
      </c>
    </row>
    <row r="1102" spans="1:6" x14ac:dyDescent="0.3">
      <c r="A1102" t="s">
        <v>8219</v>
      </c>
      <c r="B1102">
        <v>76</v>
      </c>
      <c r="E1102" t="s">
        <v>8221</v>
      </c>
      <c r="F1102">
        <v>4</v>
      </c>
    </row>
    <row r="1103" spans="1:6" x14ac:dyDescent="0.3">
      <c r="A1103" t="s">
        <v>8219</v>
      </c>
      <c r="B1103">
        <v>19</v>
      </c>
      <c r="E1103" t="s">
        <v>8221</v>
      </c>
      <c r="F1103">
        <v>17</v>
      </c>
    </row>
    <row r="1104" spans="1:6" x14ac:dyDescent="0.3">
      <c r="A1104" t="s">
        <v>8219</v>
      </c>
      <c r="B1104">
        <v>69</v>
      </c>
      <c r="E1104" t="s">
        <v>8221</v>
      </c>
      <c r="F1104">
        <v>7</v>
      </c>
    </row>
    <row r="1105" spans="1:6" x14ac:dyDescent="0.3">
      <c r="A1105" t="s">
        <v>8219</v>
      </c>
      <c r="B1105">
        <v>218</v>
      </c>
      <c r="E1105" t="s">
        <v>8221</v>
      </c>
      <c r="F1105">
        <v>2</v>
      </c>
    </row>
    <row r="1106" spans="1:6" x14ac:dyDescent="0.3">
      <c r="A1106" t="s">
        <v>8219</v>
      </c>
      <c r="B1106">
        <v>30</v>
      </c>
      <c r="E1106" t="s">
        <v>8221</v>
      </c>
      <c r="F1106">
        <v>5</v>
      </c>
    </row>
    <row r="1107" spans="1:6" x14ac:dyDescent="0.3">
      <c r="A1107" t="s">
        <v>8219</v>
      </c>
      <c r="B1107">
        <v>100</v>
      </c>
      <c r="E1107" t="s">
        <v>8221</v>
      </c>
      <c r="F1107">
        <v>1</v>
      </c>
    </row>
    <row r="1108" spans="1:6" x14ac:dyDescent="0.3">
      <c r="A1108" t="s">
        <v>8219</v>
      </c>
      <c r="B1108">
        <v>296</v>
      </c>
      <c r="E1108" t="s">
        <v>8221</v>
      </c>
      <c r="F1108">
        <v>1</v>
      </c>
    </row>
    <row r="1109" spans="1:6" x14ac:dyDescent="0.3">
      <c r="A1109" t="s">
        <v>8219</v>
      </c>
      <c r="B1109">
        <v>1204</v>
      </c>
      <c r="E1109" t="s">
        <v>8221</v>
      </c>
      <c r="F1109">
        <v>14</v>
      </c>
    </row>
    <row r="1110" spans="1:6" x14ac:dyDescent="0.3">
      <c r="A1110" t="s">
        <v>8219</v>
      </c>
      <c r="B1110">
        <v>321</v>
      </c>
      <c r="E1110" t="s">
        <v>8221</v>
      </c>
      <c r="F1110">
        <v>26</v>
      </c>
    </row>
    <row r="1111" spans="1:6" x14ac:dyDescent="0.3">
      <c r="A1111" t="s">
        <v>8219</v>
      </c>
      <c r="B1111">
        <v>301</v>
      </c>
      <c r="E1111" t="s">
        <v>8221</v>
      </c>
      <c r="F1111">
        <v>2</v>
      </c>
    </row>
    <row r="1112" spans="1:6" x14ac:dyDescent="0.3">
      <c r="A1112" t="s">
        <v>8219</v>
      </c>
      <c r="B1112">
        <v>144</v>
      </c>
      <c r="E1112" t="s">
        <v>8221</v>
      </c>
      <c r="F1112">
        <v>1</v>
      </c>
    </row>
    <row r="1113" spans="1:6" x14ac:dyDescent="0.3">
      <c r="A1113" t="s">
        <v>8219</v>
      </c>
      <c r="B1113">
        <v>539</v>
      </c>
      <c r="E1113" t="s">
        <v>8221</v>
      </c>
      <c r="F1113">
        <v>3</v>
      </c>
    </row>
    <row r="1114" spans="1:6" x14ac:dyDescent="0.3">
      <c r="A1114" t="s">
        <v>8219</v>
      </c>
      <c r="B1114">
        <v>498</v>
      </c>
      <c r="E1114" t="s">
        <v>8221</v>
      </c>
      <c r="F1114">
        <v>7</v>
      </c>
    </row>
    <row r="1115" spans="1:6" x14ac:dyDescent="0.3">
      <c r="A1115" t="s">
        <v>8219</v>
      </c>
      <c r="B1115">
        <v>1113</v>
      </c>
      <c r="E1115" t="s">
        <v>8221</v>
      </c>
      <c r="F1115">
        <v>9</v>
      </c>
    </row>
    <row r="1116" spans="1:6" x14ac:dyDescent="0.3">
      <c r="A1116" t="s">
        <v>8219</v>
      </c>
      <c r="B1116">
        <v>988</v>
      </c>
      <c r="E1116" t="s">
        <v>8221</v>
      </c>
      <c r="F1116">
        <v>20</v>
      </c>
    </row>
    <row r="1117" spans="1:6" x14ac:dyDescent="0.3">
      <c r="A1117" t="s">
        <v>8219</v>
      </c>
      <c r="B1117">
        <v>391</v>
      </c>
      <c r="E1117" t="s">
        <v>8221</v>
      </c>
      <c r="F1117">
        <v>6</v>
      </c>
    </row>
    <row r="1118" spans="1:6" x14ac:dyDescent="0.3">
      <c r="A1118" t="s">
        <v>8219</v>
      </c>
      <c r="B1118">
        <v>28</v>
      </c>
      <c r="E1118" t="s">
        <v>8221</v>
      </c>
      <c r="F1118">
        <v>13</v>
      </c>
    </row>
    <row r="1119" spans="1:6" x14ac:dyDescent="0.3">
      <c r="A1119" t="s">
        <v>8219</v>
      </c>
      <c r="B1119">
        <v>147</v>
      </c>
      <c r="E1119" t="s">
        <v>8221</v>
      </c>
      <c r="F1119">
        <v>1</v>
      </c>
    </row>
    <row r="1120" spans="1:6" x14ac:dyDescent="0.3">
      <c r="A1120" t="s">
        <v>8219</v>
      </c>
      <c r="B1120">
        <v>680</v>
      </c>
      <c r="E1120" t="s">
        <v>8221</v>
      </c>
      <c r="F1120">
        <v>202</v>
      </c>
    </row>
    <row r="1121" spans="1:6" x14ac:dyDescent="0.3">
      <c r="A1121" t="s">
        <v>8219</v>
      </c>
      <c r="B1121">
        <v>983</v>
      </c>
      <c r="E1121" t="s">
        <v>8221</v>
      </c>
      <c r="F1121">
        <v>0</v>
      </c>
    </row>
    <row r="1122" spans="1:6" x14ac:dyDescent="0.3">
      <c r="A1122" t="s">
        <v>8219</v>
      </c>
      <c r="B1122">
        <v>79</v>
      </c>
      <c r="E1122" t="s">
        <v>8221</v>
      </c>
      <c r="F1122">
        <v>1</v>
      </c>
    </row>
    <row r="1123" spans="1:6" x14ac:dyDescent="0.3">
      <c r="A1123" t="s">
        <v>8219</v>
      </c>
      <c r="B1123">
        <v>426</v>
      </c>
      <c r="E1123" t="s">
        <v>8221</v>
      </c>
      <c r="F1123">
        <v>0</v>
      </c>
    </row>
    <row r="1124" spans="1:6" x14ac:dyDescent="0.3">
      <c r="A1124" t="s">
        <v>8219</v>
      </c>
      <c r="B1124">
        <v>96</v>
      </c>
      <c r="E1124" t="s">
        <v>8221</v>
      </c>
      <c r="F1124">
        <v>2</v>
      </c>
    </row>
    <row r="1125" spans="1:6" x14ac:dyDescent="0.3">
      <c r="A1125" t="s">
        <v>8219</v>
      </c>
      <c r="B1125">
        <v>163</v>
      </c>
      <c r="E1125" t="s">
        <v>8221</v>
      </c>
      <c r="F1125">
        <v>13</v>
      </c>
    </row>
    <row r="1126" spans="1:6" x14ac:dyDescent="0.3">
      <c r="A1126" t="s">
        <v>8219</v>
      </c>
      <c r="B1126">
        <v>2525</v>
      </c>
      <c r="E1126" t="s">
        <v>8221</v>
      </c>
      <c r="F1126">
        <v>9</v>
      </c>
    </row>
    <row r="1127" spans="1:6" x14ac:dyDescent="0.3">
      <c r="A1127" t="s">
        <v>8219</v>
      </c>
      <c r="B1127">
        <v>2035</v>
      </c>
      <c r="E1127" t="s">
        <v>8221</v>
      </c>
      <c r="F1127">
        <v>2</v>
      </c>
    </row>
    <row r="1128" spans="1:6" x14ac:dyDescent="0.3">
      <c r="A1128" t="s">
        <v>8219</v>
      </c>
      <c r="B1128">
        <v>290</v>
      </c>
      <c r="E1128" t="s">
        <v>8221</v>
      </c>
      <c r="F1128">
        <v>0</v>
      </c>
    </row>
    <row r="1129" spans="1:6" x14ac:dyDescent="0.3">
      <c r="A1129" t="s">
        <v>8219</v>
      </c>
      <c r="B1129">
        <v>1980</v>
      </c>
      <c r="E1129" t="s">
        <v>8221</v>
      </c>
      <c r="F1129">
        <v>35</v>
      </c>
    </row>
    <row r="1130" spans="1:6" x14ac:dyDescent="0.3">
      <c r="A1130" t="s">
        <v>8219</v>
      </c>
      <c r="B1130">
        <v>57</v>
      </c>
      <c r="E1130" t="s">
        <v>8221</v>
      </c>
      <c r="F1130">
        <v>2</v>
      </c>
    </row>
    <row r="1131" spans="1:6" x14ac:dyDescent="0.3">
      <c r="A1131" t="s">
        <v>8219</v>
      </c>
      <c r="B1131">
        <v>380</v>
      </c>
      <c r="E1131" t="s">
        <v>8221</v>
      </c>
      <c r="F1131">
        <v>3</v>
      </c>
    </row>
    <row r="1132" spans="1:6" x14ac:dyDescent="0.3">
      <c r="A1132" t="s">
        <v>8219</v>
      </c>
      <c r="B1132">
        <v>128</v>
      </c>
      <c r="E1132" t="s">
        <v>8221</v>
      </c>
      <c r="F1132">
        <v>0</v>
      </c>
    </row>
    <row r="1133" spans="1:6" x14ac:dyDescent="0.3">
      <c r="A1133" t="s">
        <v>8219</v>
      </c>
      <c r="B1133">
        <v>180</v>
      </c>
      <c r="E1133" t="s">
        <v>8221</v>
      </c>
      <c r="F1133">
        <v>1</v>
      </c>
    </row>
    <row r="1134" spans="1:6" x14ac:dyDescent="0.3">
      <c r="A1134" t="s">
        <v>8219</v>
      </c>
      <c r="B1134">
        <v>571</v>
      </c>
      <c r="E1134" t="s">
        <v>8221</v>
      </c>
      <c r="F1134">
        <v>0</v>
      </c>
    </row>
    <row r="1135" spans="1:6" x14ac:dyDescent="0.3">
      <c r="A1135" t="s">
        <v>8219</v>
      </c>
      <c r="B1135">
        <v>480</v>
      </c>
      <c r="E1135" t="s">
        <v>8221</v>
      </c>
      <c r="F1135">
        <v>0</v>
      </c>
    </row>
    <row r="1136" spans="1:6" x14ac:dyDescent="0.3">
      <c r="A1136" t="s">
        <v>8219</v>
      </c>
      <c r="B1136">
        <v>249</v>
      </c>
      <c r="E1136" t="s">
        <v>8221</v>
      </c>
      <c r="F1136">
        <v>3</v>
      </c>
    </row>
    <row r="1137" spans="1:6" x14ac:dyDescent="0.3">
      <c r="A1137" t="s">
        <v>8219</v>
      </c>
      <c r="B1137">
        <v>84</v>
      </c>
      <c r="E1137" t="s">
        <v>8221</v>
      </c>
      <c r="F1137">
        <v>11</v>
      </c>
    </row>
    <row r="1138" spans="1:6" x14ac:dyDescent="0.3">
      <c r="A1138" t="s">
        <v>8219</v>
      </c>
      <c r="B1138">
        <v>197</v>
      </c>
      <c r="E1138" t="s">
        <v>8221</v>
      </c>
      <c r="F1138">
        <v>6</v>
      </c>
    </row>
    <row r="1139" spans="1:6" x14ac:dyDescent="0.3">
      <c r="A1139" t="s">
        <v>8219</v>
      </c>
      <c r="B1139">
        <v>271</v>
      </c>
      <c r="E1139" t="s">
        <v>8221</v>
      </c>
      <c r="F1139">
        <v>0</v>
      </c>
    </row>
    <row r="1140" spans="1:6" x14ac:dyDescent="0.3">
      <c r="A1140" t="s">
        <v>8219</v>
      </c>
      <c r="B1140">
        <v>50</v>
      </c>
      <c r="E1140" t="s">
        <v>8221</v>
      </c>
      <c r="F1140">
        <v>67</v>
      </c>
    </row>
    <row r="1141" spans="1:6" x14ac:dyDescent="0.3">
      <c r="A1141" t="s">
        <v>8219</v>
      </c>
      <c r="B1141">
        <v>169</v>
      </c>
      <c r="E1141" t="s">
        <v>8221</v>
      </c>
      <c r="F1141">
        <v>23</v>
      </c>
    </row>
    <row r="1142" spans="1:6" x14ac:dyDescent="0.3">
      <c r="A1142" t="s">
        <v>8219</v>
      </c>
      <c r="B1142">
        <v>205</v>
      </c>
      <c r="E1142" t="s">
        <v>8221</v>
      </c>
      <c r="F1142">
        <v>72</v>
      </c>
    </row>
    <row r="1143" spans="1:6" x14ac:dyDescent="0.3">
      <c r="A1143" t="s">
        <v>8219</v>
      </c>
      <c r="B1143">
        <v>206</v>
      </c>
      <c r="E1143" t="s">
        <v>8221</v>
      </c>
      <c r="F1143">
        <v>2</v>
      </c>
    </row>
    <row r="1144" spans="1:6" x14ac:dyDescent="0.3">
      <c r="A1144" t="s">
        <v>8219</v>
      </c>
      <c r="B1144">
        <v>84</v>
      </c>
      <c r="E1144" t="s">
        <v>8221</v>
      </c>
      <c r="F1144">
        <v>15</v>
      </c>
    </row>
    <row r="1145" spans="1:6" x14ac:dyDescent="0.3">
      <c r="A1145" t="s">
        <v>8219</v>
      </c>
      <c r="B1145">
        <v>210</v>
      </c>
      <c r="E1145" t="s">
        <v>8221</v>
      </c>
      <c r="F1145">
        <v>1</v>
      </c>
    </row>
    <row r="1146" spans="1:6" x14ac:dyDescent="0.3">
      <c r="A1146" t="s">
        <v>8219</v>
      </c>
      <c r="B1146">
        <v>181</v>
      </c>
      <c r="E1146" t="s">
        <v>8221</v>
      </c>
      <c r="F1146">
        <v>2</v>
      </c>
    </row>
    <row r="1147" spans="1:6" x14ac:dyDescent="0.3">
      <c r="A1147" t="s">
        <v>8219</v>
      </c>
      <c r="B1147">
        <v>60</v>
      </c>
      <c r="E1147" t="s">
        <v>8221</v>
      </c>
      <c r="F1147">
        <v>7</v>
      </c>
    </row>
    <row r="1148" spans="1:6" x14ac:dyDescent="0.3">
      <c r="A1148" t="s">
        <v>8219</v>
      </c>
      <c r="B1148">
        <v>445</v>
      </c>
      <c r="E1148" t="s">
        <v>8221</v>
      </c>
      <c r="F1148">
        <v>16</v>
      </c>
    </row>
    <row r="1149" spans="1:6" x14ac:dyDescent="0.3">
      <c r="A1149" t="s">
        <v>8219</v>
      </c>
      <c r="B1149">
        <v>17</v>
      </c>
      <c r="E1149" t="s">
        <v>8221</v>
      </c>
      <c r="F1149">
        <v>117</v>
      </c>
    </row>
    <row r="1150" spans="1:6" x14ac:dyDescent="0.3">
      <c r="A1150" t="s">
        <v>8219</v>
      </c>
      <c r="B1150">
        <v>194</v>
      </c>
      <c r="E1150" t="s">
        <v>8221</v>
      </c>
      <c r="F1150">
        <v>2</v>
      </c>
    </row>
    <row r="1151" spans="1:6" x14ac:dyDescent="0.3">
      <c r="A1151" t="s">
        <v>8219</v>
      </c>
      <c r="B1151">
        <v>404</v>
      </c>
      <c r="E1151" t="s">
        <v>8221</v>
      </c>
      <c r="F1151">
        <v>7</v>
      </c>
    </row>
    <row r="1152" spans="1:6" x14ac:dyDescent="0.3">
      <c r="A1152" t="s">
        <v>8219</v>
      </c>
      <c r="B1152">
        <v>194</v>
      </c>
      <c r="E1152" t="s">
        <v>8221</v>
      </c>
      <c r="F1152">
        <v>3</v>
      </c>
    </row>
    <row r="1153" spans="1:6" x14ac:dyDescent="0.3">
      <c r="A1153" t="s">
        <v>8219</v>
      </c>
      <c r="B1153">
        <v>902</v>
      </c>
      <c r="E1153" t="s">
        <v>8221</v>
      </c>
      <c r="F1153">
        <v>20</v>
      </c>
    </row>
    <row r="1154" spans="1:6" x14ac:dyDescent="0.3">
      <c r="A1154" t="s">
        <v>8219</v>
      </c>
      <c r="B1154">
        <v>1670</v>
      </c>
      <c r="E1154" t="s">
        <v>8221</v>
      </c>
      <c r="F1154">
        <v>50</v>
      </c>
    </row>
    <row r="1155" spans="1:6" x14ac:dyDescent="0.3">
      <c r="A1155" t="s">
        <v>8219</v>
      </c>
      <c r="B1155">
        <v>1328</v>
      </c>
      <c r="E1155" t="s">
        <v>8221</v>
      </c>
      <c r="F1155">
        <v>2</v>
      </c>
    </row>
    <row r="1156" spans="1:6" x14ac:dyDescent="0.3">
      <c r="A1156" t="s">
        <v>8219</v>
      </c>
      <c r="B1156">
        <v>944</v>
      </c>
      <c r="E1156" t="s">
        <v>8221</v>
      </c>
      <c r="F1156">
        <v>3</v>
      </c>
    </row>
    <row r="1157" spans="1:6" x14ac:dyDescent="0.3">
      <c r="A1157" t="s">
        <v>8219</v>
      </c>
      <c r="B1157">
        <v>147</v>
      </c>
      <c r="E1157" t="s">
        <v>8221</v>
      </c>
      <c r="F1157">
        <v>27</v>
      </c>
    </row>
    <row r="1158" spans="1:6" x14ac:dyDescent="0.3">
      <c r="A1158" t="s">
        <v>8219</v>
      </c>
      <c r="B1158">
        <v>99</v>
      </c>
      <c r="E1158" t="s">
        <v>8221</v>
      </c>
      <c r="F1158">
        <v>7</v>
      </c>
    </row>
    <row r="1159" spans="1:6" x14ac:dyDescent="0.3">
      <c r="A1159" t="s">
        <v>8219</v>
      </c>
      <c r="B1159">
        <v>79</v>
      </c>
      <c r="E1159" t="s">
        <v>8221</v>
      </c>
      <c r="F1159">
        <v>5</v>
      </c>
    </row>
    <row r="1160" spans="1:6" x14ac:dyDescent="0.3">
      <c r="A1160" t="s">
        <v>8219</v>
      </c>
      <c r="B1160">
        <v>75</v>
      </c>
      <c r="E1160" t="s">
        <v>8221</v>
      </c>
      <c r="F1160">
        <v>0</v>
      </c>
    </row>
    <row r="1161" spans="1:6" x14ac:dyDescent="0.3">
      <c r="A1161" t="s">
        <v>8219</v>
      </c>
      <c r="B1161">
        <v>207</v>
      </c>
      <c r="E1161" t="s">
        <v>8221</v>
      </c>
      <c r="F1161">
        <v>3</v>
      </c>
    </row>
    <row r="1162" spans="1:6" x14ac:dyDescent="0.3">
      <c r="A1162" t="s">
        <v>8219</v>
      </c>
      <c r="B1162">
        <v>102</v>
      </c>
      <c r="E1162" t="s">
        <v>8221</v>
      </c>
      <c r="F1162">
        <v>6</v>
      </c>
    </row>
    <row r="1163" spans="1:6" x14ac:dyDescent="0.3">
      <c r="A1163" t="s">
        <v>8219</v>
      </c>
      <c r="B1163">
        <v>32</v>
      </c>
      <c r="E1163" t="s">
        <v>8221</v>
      </c>
      <c r="F1163">
        <v>9</v>
      </c>
    </row>
    <row r="1164" spans="1:6" x14ac:dyDescent="0.3">
      <c r="A1164" t="s">
        <v>8219</v>
      </c>
      <c r="B1164">
        <v>480</v>
      </c>
      <c r="E1164" t="s">
        <v>8221</v>
      </c>
      <c r="F1164">
        <v>3</v>
      </c>
    </row>
    <row r="1165" spans="1:6" x14ac:dyDescent="0.3">
      <c r="A1165" t="s">
        <v>8219</v>
      </c>
      <c r="B1165">
        <v>11</v>
      </c>
      <c r="E1165" t="s">
        <v>8221</v>
      </c>
      <c r="F1165">
        <v>2</v>
      </c>
    </row>
    <row r="1166" spans="1:6" x14ac:dyDescent="0.3">
      <c r="A1166" t="s">
        <v>8219</v>
      </c>
      <c r="B1166">
        <v>12</v>
      </c>
      <c r="E1166" t="s">
        <v>8221</v>
      </c>
      <c r="F1166">
        <v>3</v>
      </c>
    </row>
    <row r="1167" spans="1:6" x14ac:dyDescent="0.3">
      <c r="A1167" t="s">
        <v>8219</v>
      </c>
      <c r="B1167">
        <v>48</v>
      </c>
      <c r="E1167" t="s">
        <v>8221</v>
      </c>
      <c r="F1167">
        <v>45</v>
      </c>
    </row>
    <row r="1168" spans="1:6" x14ac:dyDescent="0.3">
      <c r="A1168" t="s">
        <v>8219</v>
      </c>
      <c r="B1168">
        <v>59</v>
      </c>
      <c r="E1168" t="s">
        <v>8221</v>
      </c>
      <c r="F1168">
        <v>9</v>
      </c>
    </row>
    <row r="1169" spans="1:6" x14ac:dyDescent="0.3">
      <c r="A1169" t="s">
        <v>8219</v>
      </c>
      <c r="B1169">
        <v>79</v>
      </c>
      <c r="E1169" t="s">
        <v>8221</v>
      </c>
      <c r="F1169">
        <v>9</v>
      </c>
    </row>
    <row r="1170" spans="1:6" x14ac:dyDescent="0.3">
      <c r="A1170" t="s">
        <v>8219</v>
      </c>
      <c r="B1170">
        <v>14</v>
      </c>
      <c r="E1170" t="s">
        <v>8221</v>
      </c>
      <c r="F1170">
        <v>21</v>
      </c>
    </row>
    <row r="1171" spans="1:6" x14ac:dyDescent="0.3">
      <c r="A1171" t="s">
        <v>8219</v>
      </c>
      <c r="B1171">
        <v>106</v>
      </c>
      <c r="E1171" t="s">
        <v>8221</v>
      </c>
      <c r="F1171">
        <v>17</v>
      </c>
    </row>
    <row r="1172" spans="1:6" x14ac:dyDescent="0.3">
      <c r="A1172" t="s">
        <v>8219</v>
      </c>
      <c r="B1172">
        <v>25</v>
      </c>
      <c r="E1172" t="s">
        <v>8221</v>
      </c>
      <c r="F1172">
        <v>1</v>
      </c>
    </row>
    <row r="1173" spans="1:6" x14ac:dyDescent="0.3">
      <c r="A1173" t="s">
        <v>8219</v>
      </c>
      <c r="B1173">
        <v>25</v>
      </c>
      <c r="E1173" t="s">
        <v>8221</v>
      </c>
      <c r="F1173">
        <v>1</v>
      </c>
    </row>
    <row r="1174" spans="1:6" x14ac:dyDescent="0.3">
      <c r="A1174" t="s">
        <v>8219</v>
      </c>
      <c r="B1174">
        <v>29</v>
      </c>
      <c r="E1174" t="s">
        <v>8221</v>
      </c>
      <c r="F1174">
        <v>14</v>
      </c>
    </row>
    <row r="1175" spans="1:6" x14ac:dyDescent="0.3">
      <c r="A1175" t="s">
        <v>8219</v>
      </c>
      <c r="B1175">
        <v>43</v>
      </c>
      <c r="E1175" t="s">
        <v>8221</v>
      </c>
      <c r="F1175">
        <v>42</v>
      </c>
    </row>
    <row r="1176" spans="1:6" x14ac:dyDescent="0.3">
      <c r="A1176" t="s">
        <v>8219</v>
      </c>
      <c r="B1176">
        <v>46</v>
      </c>
      <c r="E1176" t="s">
        <v>8221</v>
      </c>
      <c r="F1176">
        <v>27</v>
      </c>
    </row>
    <row r="1177" spans="1:6" x14ac:dyDescent="0.3">
      <c r="A1177" t="s">
        <v>8219</v>
      </c>
      <c r="B1177">
        <v>27</v>
      </c>
      <c r="E1177" t="s">
        <v>8221</v>
      </c>
      <c r="F1177">
        <v>5</v>
      </c>
    </row>
    <row r="1178" spans="1:6" x14ac:dyDescent="0.3">
      <c r="A1178" t="s">
        <v>8219</v>
      </c>
      <c r="B1178">
        <v>112</v>
      </c>
      <c r="E1178" t="s">
        <v>8221</v>
      </c>
      <c r="F1178">
        <v>13</v>
      </c>
    </row>
    <row r="1179" spans="1:6" x14ac:dyDescent="0.3">
      <c r="A1179" t="s">
        <v>8219</v>
      </c>
      <c r="B1179">
        <v>34</v>
      </c>
      <c r="E1179" t="s">
        <v>8221</v>
      </c>
      <c r="F1179">
        <v>12</v>
      </c>
    </row>
    <row r="1180" spans="1:6" x14ac:dyDescent="0.3">
      <c r="A1180" t="s">
        <v>8219</v>
      </c>
      <c r="B1180">
        <v>145</v>
      </c>
      <c r="E1180" t="s">
        <v>8221</v>
      </c>
      <c r="F1180">
        <v>90</v>
      </c>
    </row>
    <row r="1181" spans="1:6" x14ac:dyDescent="0.3">
      <c r="A1181" t="s">
        <v>8219</v>
      </c>
      <c r="B1181">
        <v>19</v>
      </c>
      <c r="E1181" t="s">
        <v>8221</v>
      </c>
      <c r="F1181">
        <v>2</v>
      </c>
    </row>
    <row r="1182" spans="1:6" x14ac:dyDescent="0.3">
      <c r="A1182" t="s">
        <v>8219</v>
      </c>
      <c r="B1182">
        <v>288</v>
      </c>
      <c r="E1182" t="s">
        <v>8221</v>
      </c>
      <c r="F1182">
        <v>5</v>
      </c>
    </row>
    <row r="1183" spans="1:6" x14ac:dyDescent="0.3">
      <c r="A1183" t="s">
        <v>8219</v>
      </c>
      <c r="B1183">
        <v>14</v>
      </c>
      <c r="E1183" t="s">
        <v>8221</v>
      </c>
      <c r="F1183">
        <v>31</v>
      </c>
    </row>
    <row r="1184" spans="1:6" x14ac:dyDescent="0.3">
      <c r="A1184" t="s">
        <v>8219</v>
      </c>
      <c r="B1184">
        <v>7</v>
      </c>
      <c r="E1184" t="s">
        <v>8221</v>
      </c>
      <c r="F1184">
        <v>4</v>
      </c>
    </row>
    <row r="1185" spans="1:6" x14ac:dyDescent="0.3">
      <c r="A1185" t="s">
        <v>8219</v>
      </c>
      <c r="B1185">
        <v>211</v>
      </c>
      <c r="E1185" t="s">
        <v>8221</v>
      </c>
      <c r="F1185">
        <v>29</v>
      </c>
    </row>
    <row r="1186" spans="1:6" x14ac:dyDescent="0.3">
      <c r="A1186" t="s">
        <v>8219</v>
      </c>
      <c r="B1186">
        <v>85</v>
      </c>
      <c r="E1186" t="s">
        <v>8221</v>
      </c>
      <c r="F1186">
        <v>2</v>
      </c>
    </row>
    <row r="1187" spans="1:6" x14ac:dyDescent="0.3">
      <c r="A1187" t="s">
        <v>8219</v>
      </c>
      <c r="B1187">
        <v>103</v>
      </c>
      <c r="E1187" t="s">
        <v>8221</v>
      </c>
      <c r="F1187">
        <v>114</v>
      </c>
    </row>
    <row r="1188" spans="1:6" x14ac:dyDescent="0.3">
      <c r="A1188" t="s">
        <v>8219</v>
      </c>
      <c r="B1188">
        <v>113</v>
      </c>
      <c r="E1188" t="s">
        <v>8221</v>
      </c>
      <c r="F1188">
        <v>1</v>
      </c>
    </row>
    <row r="1189" spans="1:6" x14ac:dyDescent="0.3">
      <c r="A1189" t="s">
        <v>8219</v>
      </c>
      <c r="B1189">
        <v>167</v>
      </c>
      <c r="E1189" t="s">
        <v>8221</v>
      </c>
      <c r="F1189">
        <v>76</v>
      </c>
    </row>
    <row r="1190" spans="1:6" x14ac:dyDescent="0.3">
      <c r="A1190" t="s">
        <v>8219</v>
      </c>
      <c r="B1190">
        <v>73</v>
      </c>
      <c r="E1190" t="s">
        <v>8221</v>
      </c>
      <c r="F1190">
        <v>9</v>
      </c>
    </row>
    <row r="1191" spans="1:6" x14ac:dyDescent="0.3">
      <c r="A1191" t="s">
        <v>8219</v>
      </c>
      <c r="B1191">
        <v>75</v>
      </c>
      <c r="E1191" t="s">
        <v>8221</v>
      </c>
      <c r="F1191">
        <v>37</v>
      </c>
    </row>
    <row r="1192" spans="1:6" x14ac:dyDescent="0.3">
      <c r="A1192" t="s">
        <v>8219</v>
      </c>
      <c r="B1192">
        <v>614</v>
      </c>
      <c r="E1192" t="s">
        <v>8221</v>
      </c>
      <c r="F1192">
        <v>0</v>
      </c>
    </row>
    <row r="1193" spans="1:6" x14ac:dyDescent="0.3">
      <c r="A1193" t="s">
        <v>8219</v>
      </c>
      <c r="B1193">
        <v>107</v>
      </c>
      <c r="E1193" t="s">
        <v>8221</v>
      </c>
      <c r="F1193">
        <v>1</v>
      </c>
    </row>
    <row r="1194" spans="1:6" x14ac:dyDescent="0.3">
      <c r="A1194" t="s">
        <v>8219</v>
      </c>
      <c r="B1194">
        <v>1224</v>
      </c>
      <c r="E1194" t="s">
        <v>8221</v>
      </c>
      <c r="F1194">
        <v>10</v>
      </c>
    </row>
    <row r="1195" spans="1:6" x14ac:dyDescent="0.3">
      <c r="A1195" t="s">
        <v>8219</v>
      </c>
      <c r="B1195">
        <v>104</v>
      </c>
      <c r="E1195" t="s">
        <v>8221</v>
      </c>
      <c r="F1195">
        <v>1</v>
      </c>
    </row>
    <row r="1196" spans="1:6" x14ac:dyDescent="0.3">
      <c r="A1196" t="s">
        <v>8219</v>
      </c>
      <c r="B1196">
        <v>79</v>
      </c>
      <c r="E1196" t="s">
        <v>8221</v>
      </c>
      <c r="F1196">
        <v>2</v>
      </c>
    </row>
    <row r="1197" spans="1:6" x14ac:dyDescent="0.3">
      <c r="A1197" t="s">
        <v>8219</v>
      </c>
      <c r="B1197">
        <v>157</v>
      </c>
      <c r="E1197" t="s">
        <v>8221</v>
      </c>
      <c r="F1197">
        <v>1</v>
      </c>
    </row>
    <row r="1198" spans="1:6" x14ac:dyDescent="0.3">
      <c r="A1198" t="s">
        <v>8219</v>
      </c>
      <c r="B1198">
        <v>50</v>
      </c>
      <c r="E1198" t="s">
        <v>8221</v>
      </c>
      <c r="F1198">
        <v>10</v>
      </c>
    </row>
    <row r="1199" spans="1:6" x14ac:dyDescent="0.3">
      <c r="A1199" t="s">
        <v>8219</v>
      </c>
      <c r="B1199">
        <v>64</v>
      </c>
      <c r="E1199" t="s">
        <v>8221</v>
      </c>
      <c r="F1199">
        <v>9</v>
      </c>
    </row>
    <row r="1200" spans="1:6" x14ac:dyDescent="0.3">
      <c r="A1200" t="s">
        <v>8219</v>
      </c>
      <c r="B1200">
        <v>200</v>
      </c>
      <c r="E1200" t="s">
        <v>8221</v>
      </c>
      <c r="F1200">
        <v>19</v>
      </c>
    </row>
    <row r="1201" spans="1:6" x14ac:dyDescent="0.3">
      <c r="A1201" t="s">
        <v>8219</v>
      </c>
      <c r="B1201">
        <v>22</v>
      </c>
      <c r="E1201" t="s">
        <v>8221</v>
      </c>
      <c r="F1201">
        <v>0</v>
      </c>
    </row>
    <row r="1202" spans="1:6" x14ac:dyDescent="0.3">
      <c r="A1202" t="s">
        <v>8219</v>
      </c>
      <c r="B1202">
        <v>163</v>
      </c>
      <c r="E1202" t="s">
        <v>8221</v>
      </c>
      <c r="F1202">
        <v>4</v>
      </c>
    </row>
    <row r="1203" spans="1:6" x14ac:dyDescent="0.3">
      <c r="A1203" t="s">
        <v>8219</v>
      </c>
      <c r="B1203">
        <v>77</v>
      </c>
      <c r="E1203" t="s">
        <v>8221</v>
      </c>
      <c r="F1203">
        <v>8</v>
      </c>
    </row>
    <row r="1204" spans="1:6" x14ac:dyDescent="0.3">
      <c r="A1204" t="s">
        <v>8219</v>
      </c>
      <c r="B1204">
        <v>89</v>
      </c>
      <c r="E1204" t="s">
        <v>8221</v>
      </c>
      <c r="F1204">
        <v>24</v>
      </c>
    </row>
    <row r="1205" spans="1:6" x14ac:dyDescent="0.3">
      <c r="A1205" t="s">
        <v>8219</v>
      </c>
      <c r="B1205">
        <v>3355</v>
      </c>
      <c r="E1205" t="s">
        <v>8221</v>
      </c>
      <c r="F1205">
        <v>0</v>
      </c>
    </row>
    <row r="1206" spans="1:6" x14ac:dyDescent="0.3">
      <c r="A1206" t="s">
        <v>8219</v>
      </c>
      <c r="B1206">
        <v>537</v>
      </c>
      <c r="E1206" t="s">
        <v>8221</v>
      </c>
      <c r="F1206">
        <v>39</v>
      </c>
    </row>
    <row r="1207" spans="1:6" x14ac:dyDescent="0.3">
      <c r="A1207" t="s">
        <v>8219</v>
      </c>
      <c r="B1207">
        <v>125</v>
      </c>
      <c r="E1207" t="s">
        <v>8221</v>
      </c>
      <c r="F1207">
        <v>6</v>
      </c>
    </row>
    <row r="1208" spans="1:6" x14ac:dyDescent="0.3">
      <c r="A1208" t="s">
        <v>8219</v>
      </c>
      <c r="B1208">
        <v>163</v>
      </c>
      <c r="E1208" t="s">
        <v>8221</v>
      </c>
      <c r="F1208">
        <v>4</v>
      </c>
    </row>
    <row r="1209" spans="1:6" x14ac:dyDescent="0.3">
      <c r="A1209" t="s">
        <v>8219</v>
      </c>
      <c r="B1209">
        <v>283</v>
      </c>
      <c r="E1209" t="s">
        <v>8221</v>
      </c>
      <c r="F1209">
        <v>3</v>
      </c>
    </row>
    <row r="1210" spans="1:6" x14ac:dyDescent="0.3">
      <c r="A1210" t="s">
        <v>8219</v>
      </c>
      <c r="B1210">
        <v>352</v>
      </c>
      <c r="E1210" t="s">
        <v>8221</v>
      </c>
      <c r="F1210">
        <v>53</v>
      </c>
    </row>
    <row r="1211" spans="1:6" x14ac:dyDescent="0.3">
      <c r="A1211" t="s">
        <v>8219</v>
      </c>
      <c r="B1211">
        <v>94</v>
      </c>
      <c r="E1211" t="s">
        <v>8221</v>
      </c>
      <c r="F1211">
        <v>1</v>
      </c>
    </row>
    <row r="1212" spans="1:6" x14ac:dyDescent="0.3">
      <c r="A1212" t="s">
        <v>8219</v>
      </c>
      <c r="B1212">
        <v>67</v>
      </c>
      <c r="E1212" t="s">
        <v>8221</v>
      </c>
      <c r="F1212">
        <v>2</v>
      </c>
    </row>
    <row r="1213" spans="1:6" x14ac:dyDescent="0.3">
      <c r="A1213" t="s">
        <v>8219</v>
      </c>
      <c r="B1213">
        <v>221</v>
      </c>
      <c r="E1213" t="s">
        <v>8221</v>
      </c>
      <c r="F1213">
        <v>25</v>
      </c>
    </row>
    <row r="1214" spans="1:6" x14ac:dyDescent="0.3">
      <c r="A1214" t="s">
        <v>8219</v>
      </c>
      <c r="B1214">
        <v>2165</v>
      </c>
      <c r="E1214" t="s">
        <v>8221</v>
      </c>
      <c r="F1214">
        <v>6</v>
      </c>
    </row>
    <row r="1215" spans="1:6" x14ac:dyDescent="0.3">
      <c r="A1215" t="s">
        <v>8219</v>
      </c>
      <c r="B1215">
        <v>179</v>
      </c>
      <c r="E1215" t="s">
        <v>8221</v>
      </c>
      <c r="F1215">
        <v>0</v>
      </c>
    </row>
    <row r="1216" spans="1:6" x14ac:dyDescent="0.3">
      <c r="A1216" t="s">
        <v>8219</v>
      </c>
      <c r="B1216">
        <v>123</v>
      </c>
      <c r="E1216" t="s">
        <v>8221</v>
      </c>
      <c r="F1216">
        <v>12</v>
      </c>
    </row>
    <row r="1217" spans="1:6" x14ac:dyDescent="0.3">
      <c r="A1217" t="s">
        <v>8219</v>
      </c>
      <c r="B1217">
        <v>1104</v>
      </c>
      <c r="E1217" t="s">
        <v>8221</v>
      </c>
      <c r="F1217">
        <v>0</v>
      </c>
    </row>
    <row r="1218" spans="1:6" x14ac:dyDescent="0.3">
      <c r="A1218" t="s">
        <v>8219</v>
      </c>
      <c r="B1218">
        <v>403</v>
      </c>
      <c r="E1218" t="s">
        <v>8221</v>
      </c>
      <c r="F1218">
        <v>36</v>
      </c>
    </row>
    <row r="1219" spans="1:6" x14ac:dyDescent="0.3">
      <c r="A1219" t="s">
        <v>8219</v>
      </c>
      <c r="B1219">
        <v>109</v>
      </c>
      <c r="E1219" t="s">
        <v>8221</v>
      </c>
      <c r="F1219">
        <v>0</v>
      </c>
    </row>
    <row r="1220" spans="1:6" x14ac:dyDescent="0.3">
      <c r="A1220" t="s">
        <v>8219</v>
      </c>
      <c r="B1220">
        <v>372</v>
      </c>
      <c r="E1220" t="s">
        <v>8221</v>
      </c>
      <c r="F1220">
        <v>2</v>
      </c>
    </row>
    <row r="1221" spans="1:6" x14ac:dyDescent="0.3">
      <c r="A1221" t="s">
        <v>8219</v>
      </c>
      <c r="B1221">
        <v>311</v>
      </c>
      <c r="E1221" t="s">
        <v>8221</v>
      </c>
      <c r="F1221">
        <v>1</v>
      </c>
    </row>
    <row r="1222" spans="1:6" x14ac:dyDescent="0.3">
      <c r="A1222" t="s">
        <v>8219</v>
      </c>
      <c r="B1222">
        <v>61</v>
      </c>
      <c r="E1222" t="s">
        <v>8221</v>
      </c>
      <c r="F1222">
        <v>59</v>
      </c>
    </row>
    <row r="1223" spans="1:6" x14ac:dyDescent="0.3">
      <c r="A1223" t="s">
        <v>8219</v>
      </c>
      <c r="B1223">
        <v>115</v>
      </c>
      <c r="E1223" t="s">
        <v>8221</v>
      </c>
      <c r="F1223">
        <v>1</v>
      </c>
    </row>
    <row r="1224" spans="1:6" x14ac:dyDescent="0.3">
      <c r="A1224" t="s">
        <v>8219</v>
      </c>
      <c r="B1224">
        <v>111</v>
      </c>
      <c r="E1224" t="s">
        <v>8221</v>
      </c>
      <c r="F1224">
        <v>31</v>
      </c>
    </row>
    <row r="1225" spans="1:6" x14ac:dyDescent="0.3">
      <c r="A1225" t="s">
        <v>8219</v>
      </c>
      <c r="B1225">
        <v>337</v>
      </c>
      <c r="E1225" t="s">
        <v>8221</v>
      </c>
      <c r="F1225">
        <v>18</v>
      </c>
    </row>
    <row r="1226" spans="1:6" x14ac:dyDescent="0.3">
      <c r="A1226" t="s">
        <v>8219</v>
      </c>
      <c r="B1226">
        <v>9</v>
      </c>
      <c r="E1226" t="s">
        <v>8221</v>
      </c>
      <c r="F1226">
        <v>10</v>
      </c>
    </row>
    <row r="1227" spans="1:6" x14ac:dyDescent="0.3">
      <c r="A1227" t="s">
        <v>8219</v>
      </c>
      <c r="B1227">
        <v>120</v>
      </c>
      <c r="E1227" t="s">
        <v>8221</v>
      </c>
      <c r="F1227">
        <v>0</v>
      </c>
    </row>
    <row r="1228" spans="1:6" x14ac:dyDescent="0.3">
      <c r="A1228" t="s">
        <v>8219</v>
      </c>
      <c r="B1228">
        <v>102</v>
      </c>
      <c r="E1228" t="s">
        <v>8221</v>
      </c>
      <c r="F1228">
        <v>14</v>
      </c>
    </row>
    <row r="1229" spans="1:6" x14ac:dyDescent="0.3">
      <c r="A1229" t="s">
        <v>8219</v>
      </c>
      <c r="B1229">
        <v>186</v>
      </c>
      <c r="E1229" t="s">
        <v>8221</v>
      </c>
      <c r="F1229">
        <v>2</v>
      </c>
    </row>
    <row r="1230" spans="1:6" x14ac:dyDescent="0.3">
      <c r="A1230" t="s">
        <v>8219</v>
      </c>
      <c r="B1230">
        <v>15</v>
      </c>
      <c r="E1230" t="s">
        <v>8221</v>
      </c>
      <c r="F1230">
        <v>1</v>
      </c>
    </row>
    <row r="1231" spans="1:6" x14ac:dyDescent="0.3">
      <c r="A1231" t="s">
        <v>8219</v>
      </c>
      <c r="B1231">
        <v>67</v>
      </c>
      <c r="E1231" t="s">
        <v>8221</v>
      </c>
      <c r="F1231">
        <v>3</v>
      </c>
    </row>
    <row r="1232" spans="1:6" x14ac:dyDescent="0.3">
      <c r="A1232" t="s">
        <v>8219</v>
      </c>
      <c r="B1232">
        <v>130</v>
      </c>
      <c r="E1232" t="s">
        <v>8221</v>
      </c>
      <c r="F1232">
        <v>0</v>
      </c>
    </row>
    <row r="1233" spans="1:6" x14ac:dyDescent="0.3">
      <c r="A1233" t="s">
        <v>8219</v>
      </c>
      <c r="B1233">
        <v>16</v>
      </c>
      <c r="E1233" t="s">
        <v>8221</v>
      </c>
      <c r="F1233">
        <v>2</v>
      </c>
    </row>
    <row r="1234" spans="1:6" x14ac:dyDescent="0.3">
      <c r="A1234" t="s">
        <v>8219</v>
      </c>
      <c r="B1234">
        <v>67</v>
      </c>
      <c r="E1234" t="s">
        <v>8221</v>
      </c>
      <c r="F1234">
        <v>0</v>
      </c>
    </row>
    <row r="1235" spans="1:6" x14ac:dyDescent="0.3">
      <c r="A1235" t="s">
        <v>8219</v>
      </c>
      <c r="B1235">
        <v>124</v>
      </c>
      <c r="E1235" t="s">
        <v>8221</v>
      </c>
      <c r="F1235">
        <v>12</v>
      </c>
    </row>
    <row r="1236" spans="1:6" x14ac:dyDescent="0.3">
      <c r="A1236" t="s">
        <v>8219</v>
      </c>
      <c r="B1236">
        <v>80</v>
      </c>
      <c r="E1236" t="s">
        <v>8221</v>
      </c>
      <c r="F1236">
        <v>1</v>
      </c>
    </row>
    <row r="1237" spans="1:6" x14ac:dyDescent="0.3">
      <c r="A1237" t="s">
        <v>8219</v>
      </c>
      <c r="B1237">
        <v>282</v>
      </c>
      <c r="E1237" t="s">
        <v>8221</v>
      </c>
      <c r="F1237">
        <v>8</v>
      </c>
    </row>
    <row r="1238" spans="1:6" x14ac:dyDescent="0.3">
      <c r="A1238" t="s">
        <v>8219</v>
      </c>
      <c r="B1238">
        <v>68</v>
      </c>
      <c r="E1238" t="s">
        <v>8221</v>
      </c>
      <c r="F1238">
        <v>2</v>
      </c>
    </row>
    <row r="1239" spans="1:6" x14ac:dyDescent="0.3">
      <c r="A1239" t="s">
        <v>8219</v>
      </c>
      <c r="B1239">
        <v>86</v>
      </c>
      <c r="E1239" t="s">
        <v>8221</v>
      </c>
      <c r="F1239">
        <v>31</v>
      </c>
    </row>
    <row r="1240" spans="1:6" x14ac:dyDescent="0.3">
      <c r="A1240" t="s">
        <v>8219</v>
      </c>
      <c r="B1240">
        <v>115</v>
      </c>
      <c r="E1240" t="s">
        <v>8221</v>
      </c>
      <c r="F1240">
        <v>5</v>
      </c>
    </row>
    <row r="1241" spans="1:6" x14ac:dyDescent="0.3">
      <c r="A1241" t="s">
        <v>8219</v>
      </c>
      <c r="B1241">
        <v>75</v>
      </c>
      <c r="E1241" t="s">
        <v>8221</v>
      </c>
      <c r="F1241">
        <v>1</v>
      </c>
    </row>
    <row r="1242" spans="1:6" x14ac:dyDescent="0.3">
      <c r="A1242" t="s">
        <v>8219</v>
      </c>
      <c r="B1242">
        <v>43</v>
      </c>
      <c r="E1242" t="s">
        <v>8221</v>
      </c>
      <c r="F1242">
        <v>12</v>
      </c>
    </row>
    <row r="1243" spans="1:6" x14ac:dyDescent="0.3">
      <c r="A1243" t="s">
        <v>8219</v>
      </c>
      <c r="B1243">
        <v>48</v>
      </c>
      <c r="E1243" t="s">
        <v>8221</v>
      </c>
      <c r="F1243">
        <v>4</v>
      </c>
    </row>
    <row r="1244" spans="1:6" x14ac:dyDescent="0.3">
      <c r="A1244" t="s">
        <v>8219</v>
      </c>
      <c r="B1244">
        <v>52</v>
      </c>
      <c r="E1244" t="s">
        <v>8221</v>
      </c>
      <c r="F1244">
        <v>0</v>
      </c>
    </row>
    <row r="1245" spans="1:6" x14ac:dyDescent="0.3">
      <c r="A1245" t="s">
        <v>8219</v>
      </c>
      <c r="B1245">
        <v>43</v>
      </c>
      <c r="E1245" t="s">
        <v>8221</v>
      </c>
      <c r="F1245">
        <v>7</v>
      </c>
    </row>
    <row r="1246" spans="1:6" x14ac:dyDescent="0.3">
      <c r="A1246" t="s">
        <v>8219</v>
      </c>
      <c r="B1246">
        <v>58</v>
      </c>
      <c r="E1246" t="s">
        <v>8221</v>
      </c>
      <c r="F1246">
        <v>2</v>
      </c>
    </row>
    <row r="1247" spans="1:6" x14ac:dyDescent="0.3">
      <c r="A1247" t="s">
        <v>8219</v>
      </c>
      <c r="B1247">
        <v>47</v>
      </c>
      <c r="E1247" t="s">
        <v>8221</v>
      </c>
      <c r="F1247">
        <v>1</v>
      </c>
    </row>
    <row r="1248" spans="1:6" x14ac:dyDescent="0.3">
      <c r="A1248" t="s">
        <v>8219</v>
      </c>
      <c r="B1248">
        <v>36</v>
      </c>
      <c r="E1248" t="s">
        <v>8221</v>
      </c>
      <c r="F1248">
        <v>4</v>
      </c>
    </row>
    <row r="1249" spans="1:6" x14ac:dyDescent="0.3">
      <c r="A1249" t="s">
        <v>8219</v>
      </c>
      <c r="B1249">
        <v>17</v>
      </c>
      <c r="E1249" t="s">
        <v>8221</v>
      </c>
      <c r="F1249">
        <v>6</v>
      </c>
    </row>
    <row r="1250" spans="1:6" x14ac:dyDescent="0.3">
      <c r="A1250" t="s">
        <v>8219</v>
      </c>
      <c r="B1250">
        <v>104</v>
      </c>
      <c r="E1250" t="s">
        <v>8221</v>
      </c>
      <c r="F1250">
        <v>8</v>
      </c>
    </row>
    <row r="1251" spans="1:6" x14ac:dyDescent="0.3">
      <c r="A1251" t="s">
        <v>8219</v>
      </c>
      <c r="B1251">
        <v>47</v>
      </c>
      <c r="E1251" t="s">
        <v>8221</v>
      </c>
      <c r="F1251">
        <v>14</v>
      </c>
    </row>
    <row r="1252" spans="1:6" x14ac:dyDescent="0.3">
      <c r="A1252" t="s">
        <v>8219</v>
      </c>
      <c r="B1252">
        <v>38</v>
      </c>
      <c r="E1252" t="s">
        <v>8221</v>
      </c>
      <c r="F1252">
        <v>0</v>
      </c>
    </row>
    <row r="1253" spans="1:6" x14ac:dyDescent="0.3">
      <c r="A1253" t="s">
        <v>8219</v>
      </c>
      <c r="B1253">
        <v>81</v>
      </c>
      <c r="E1253" t="s">
        <v>8221</v>
      </c>
      <c r="F1253">
        <v>4</v>
      </c>
    </row>
    <row r="1254" spans="1:6" x14ac:dyDescent="0.3">
      <c r="A1254" t="s">
        <v>8219</v>
      </c>
      <c r="B1254">
        <v>55</v>
      </c>
      <c r="E1254" t="s">
        <v>8221</v>
      </c>
      <c r="F1254">
        <v>0</v>
      </c>
    </row>
    <row r="1255" spans="1:6" x14ac:dyDescent="0.3">
      <c r="A1255" t="s">
        <v>8219</v>
      </c>
      <c r="B1255">
        <v>41</v>
      </c>
      <c r="E1255" t="s">
        <v>8221</v>
      </c>
      <c r="F1255">
        <v>0</v>
      </c>
    </row>
    <row r="1256" spans="1:6" x14ac:dyDescent="0.3">
      <c r="A1256" t="s">
        <v>8219</v>
      </c>
      <c r="B1256">
        <v>79</v>
      </c>
      <c r="E1256" t="s">
        <v>8221</v>
      </c>
      <c r="F1256">
        <v>1</v>
      </c>
    </row>
    <row r="1257" spans="1:6" x14ac:dyDescent="0.3">
      <c r="A1257" t="s">
        <v>8219</v>
      </c>
      <c r="B1257">
        <v>16</v>
      </c>
      <c r="E1257" t="s">
        <v>8221</v>
      </c>
      <c r="F1257">
        <v>1</v>
      </c>
    </row>
    <row r="1258" spans="1:6" x14ac:dyDescent="0.3">
      <c r="A1258" t="s">
        <v>8219</v>
      </c>
      <c r="B1258">
        <v>8</v>
      </c>
      <c r="E1258" t="s">
        <v>8221</v>
      </c>
      <c r="F1258">
        <v>1</v>
      </c>
    </row>
    <row r="1259" spans="1:6" x14ac:dyDescent="0.3">
      <c r="A1259" t="s">
        <v>8219</v>
      </c>
      <c r="B1259">
        <v>95</v>
      </c>
      <c r="E1259" t="s">
        <v>8221</v>
      </c>
      <c r="F1259">
        <v>1</v>
      </c>
    </row>
    <row r="1260" spans="1:6" x14ac:dyDescent="0.3">
      <c r="A1260" t="s">
        <v>8219</v>
      </c>
      <c r="B1260">
        <v>25</v>
      </c>
      <c r="E1260" t="s">
        <v>8221</v>
      </c>
      <c r="F1260">
        <v>4</v>
      </c>
    </row>
    <row r="1261" spans="1:6" x14ac:dyDescent="0.3">
      <c r="A1261" t="s">
        <v>8219</v>
      </c>
      <c r="B1261">
        <v>19</v>
      </c>
      <c r="E1261" t="s">
        <v>8221</v>
      </c>
      <c r="F1261">
        <v>0</v>
      </c>
    </row>
    <row r="1262" spans="1:6" x14ac:dyDescent="0.3">
      <c r="A1262" t="s">
        <v>8219</v>
      </c>
      <c r="B1262">
        <v>90</v>
      </c>
      <c r="E1262" t="s">
        <v>8221</v>
      </c>
      <c r="F1262">
        <v>0</v>
      </c>
    </row>
    <row r="1263" spans="1:6" x14ac:dyDescent="0.3">
      <c r="A1263" t="s">
        <v>8219</v>
      </c>
      <c r="B1263">
        <v>41</v>
      </c>
      <c r="E1263" t="s">
        <v>8221</v>
      </c>
      <c r="F1263">
        <v>2</v>
      </c>
    </row>
    <row r="1264" spans="1:6" x14ac:dyDescent="0.3">
      <c r="A1264" t="s">
        <v>8219</v>
      </c>
      <c r="B1264">
        <v>30</v>
      </c>
      <c r="E1264" t="s">
        <v>8221</v>
      </c>
      <c r="F1264">
        <v>24</v>
      </c>
    </row>
    <row r="1265" spans="1:6" x14ac:dyDescent="0.3">
      <c r="A1265" t="s">
        <v>8219</v>
      </c>
      <c r="B1265">
        <v>38</v>
      </c>
      <c r="E1265" t="s">
        <v>8221</v>
      </c>
      <c r="F1265">
        <v>1</v>
      </c>
    </row>
    <row r="1266" spans="1:6" x14ac:dyDescent="0.3">
      <c r="A1266" t="s">
        <v>8219</v>
      </c>
      <c r="B1266">
        <v>65</v>
      </c>
      <c r="E1266" t="s">
        <v>8221</v>
      </c>
      <c r="F1266">
        <v>2</v>
      </c>
    </row>
    <row r="1267" spans="1:6" x14ac:dyDescent="0.3">
      <c r="A1267" t="s">
        <v>8219</v>
      </c>
      <c r="B1267">
        <v>75</v>
      </c>
      <c r="E1267" t="s">
        <v>8221</v>
      </c>
      <c r="F1267">
        <v>1</v>
      </c>
    </row>
    <row r="1268" spans="1:6" x14ac:dyDescent="0.3">
      <c r="A1268" t="s">
        <v>8219</v>
      </c>
      <c r="B1268">
        <v>16</v>
      </c>
      <c r="E1268" t="s">
        <v>8221</v>
      </c>
      <c r="F1268">
        <v>37</v>
      </c>
    </row>
    <row r="1269" spans="1:6" x14ac:dyDescent="0.3">
      <c r="A1269" t="s">
        <v>8219</v>
      </c>
      <c r="B1269">
        <v>10</v>
      </c>
      <c r="E1269" t="s">
        <v>8221</v>
      </c>
      <c r="F1269">
        <v>5</v>
      </c>
    </row>
    <row r="1270" spans="1:6" x14ac:dyDescent="0.3">
      <c r="A1270" t="s">
        <v>8219</v>
      </c>
      <c r="B1270">
        <v>27</v>
      </c>
      <c r="E1270" t="s">
        <v>8221</v>
      </c>
      <c r="F1270">
        <v>4</v>
      </c>
    </row>
    <row r="1271" spans="1:6" x14ac:dyDescent="0.3">
      <c r="A1271" t="s">
        <v>8219</v>
      </c>
      <c r="B1271">
        <v>259</v>
      </c>
      <c r="E1271" t="s">
        <v>8221</v>
      </c>
      <c r="F1271">
        <v>16</v>
      </c>
    </row>
    <row r="1272" spans="1:6" x14ac:dyDescent="0.3">
      <c r="A1272" t="s">
        <v>8219</v>
      </c>
      <c r="B1272">
        <v>39</v>
      </c>
      <c r="E1272" t="s">
        <v>8221</v>
      </c>
      <c r="F1272">
        <v>9</v>
      </c>
    </row>
    <row r="1273" spans="1:6" x14ac:dyDescent="0.3">
      <c r="A1273" t="s">
        <v>8219</v>
      </c>
      <c r="B1273">
        <v>42</v>
      </c>
      <c r="E1273" t="s">
        <v>8221</v>
      </c>
      <c r="F1273">
        <v>0</v>
      </c>
    </row>
    <row r="1274" spans="1:6" x14ac:dyDescent="0.3">
      <c r="A1274" t="s">
        <v>8219</v>
      </c>
      <c r="B1274">
        <v>10</v>
      </c>
      <c r="E1274" t="s">
        <v>8221</v>
      </c>
      <c r="F1274">
        <v>40</v>
      </c>
    </row>
    <row r="1275" spans="1:6" x14ac:dyDescent="0.3">
      <c r="A1275" t="s">
        <v>8219</v>
      </c>
      <c r="B1275">
        <v>56</v>
      </c>
      <c r="E1275" t="s">
        <v>8221</v>
      </c>
      <c r="F1275">
        <v>0</v>
      </c>
    </row>
    <row r="1276" spans="1:6" x14ac:dyDescent="0.3">
      <c r="A1276" t="s">
        <v>8219</v>
      </c>
      <c r="B1276">
        <v>20</v>
      </c>
      <c r="E1276" t="s">
        <v>8221</v>
      </c>
      <c r="F1276">
        <v>2</v>
      </c>
    </row>
    <row r="1277" spans="1:6" x14ac:dyDescent="0.3">
      <c r="A1277" t="s">
        <v>8219</v>
      </c>
      <c r="B1277">
        <v>170</v>
      </c>
      <c r="E1277" t="s">
        <v>8221</v>
      </c>
      <c r="F1277">
        <v>1</v>
      </c>
    </row>
    <row r="1278" spans="1:6" x14ac:dyDescent="0.3">
      <c r="A1278" t="s">
        <v>8219</v>
      </c>
      <c r="B1278">
        <v>29</v>
      </c>
      <c r="E1278" t="s">
        <v>8221</v>
      </c>
      <c r="F1278">
        <v>9</v>
      </c>
    </row>
    <row r="1279" spans="1:6" x14ac:dyDescent="0.3">
      <c r="A1279" t="s">
        <v>8219</v>
      </c>
      <c r="B1279">
        <v>132</v>
      </c>
      <c r="E1279" t="s">
        <v>8221</v>
      </c>
      <c r="F1279">
        <v>34</v>
      </c>
    </row>
    <row r="1280" spans="1:6" x14ac:dyDescent="0.3">
      <c r="A1280" t="s">
        <v>8219</v>
      </c>
      <c r="B1280">
        <v>27</v>
      </c>
      <c r="E1280" t="s">
        <v>8221</v>
      </c>
      <c r="F1280">
        <v>23</v>
      </c>
    </row>
    <row r="1281" spans="1:6" x14ac:dyDescent="0.3">
      <c r="A1281" t="s">
        <v>8219</v>
      </c>
      <c r="B1281">
        <v>26</v>
      </c>
      <c r="E1281" t="s">
        <v>8221</v>
      </c>
      <c r="F1281">
        <v>19</v>
      </c>
    </row>
    <row r="1282" spans="1:6" x14ac:dyDescent="0.3">
      <c r="A1282" t="s">
        <v>8219</v>
      </c>
      <c r="B1282">
        <v>43</v>
      </c>
      <c r="E1282" t="s">
        <v>8221</v>
      </c>
      <c r="F1282">
        <v>50</v>
      </c>
    </row>
    <row r="1283" spans="1:6" x14ac:dyDescent="0.3">
      <c r="A1283" t="s">
        <v>8219</v>
      </c>
      <c r="B1283">
        <v>80</v>
      </c>
      <c r="E1283" t="s">
        <v>8221</v>
      </c>
      <c r="F1283">
        <v>12</v>
      </c>
    </row>
    <row r="1284" spans="1:6" x14ac:dyDescent="0.3">
      <c r="A1284" t="s">
        <v>8219</v>
      </c>
      <c r="B1284">
        <v>33</v>
      </c>
      <c r="E1284" t="s">
        <v>8221</v>
      </c>
      <c r="F1284">
        <v>8</v>
      </c>
    </row>
    <row r="1285" spans="1:6" x14ac:dyDescent="0.3">
      <c r="A1285" t="s">
        <v>8219</v>
      </c>
      <c r="B1285">
        <v>71</v>
      </c>
      <c r="E1285" t="s">
        <v>8221</v>
      </c>
      <c r="F1285">
        <v>9</v>
      </c>
    </row>
    <row r="1286" spans="1:6" x14ac:dyDescent="0.3">
      <c r="A1286" t="s">
        <v>8219</v>
      </c>
      <c r="B1286">
        <v>81</v>
      </c>
      <c r="E1286" t="s">
        <v>8221</v>
      </c>
      <c r="F1286">
        <v>43</v>
      </c>
    </row>
    <row r="1287" spans="1:6" x14ac:dyDescent="0.3">
      <c r="A1287" t="s">
        <v>8219</v>
      </c>
      <c r="B1287">
        <v>76</v>
      </c>
      <c r="E1287" t="s">
        <v>8221</v>
      </c>
      <c r="F1287">
        <v>28</v>
      </c>
    </row>
    <row r="1288" spans="1:6" x14ac:dyDescent="0.3">
      <c r="A1288" t="s">
        <v>8219</v>
      </c>
      <c r="B1288">
        <v>48</v>
      </c>
      <c r="E1288" t="s">
        <v>8221</v>
      </c>
      <c r="F1288">
        <v>4</v>
      </c>
    </row>
    <row r="1289" spans="1:6" x14ac:dyDescent="0.3">
      <c r="A1289" t="s">
        <v>8219</v>
      </c>
      <c r="B1289">
        <v>61</v>
      </c>
      <c r="E1289" t="s">
        <v>8221</v>
      </c>
      <c r="F1289">
        <v>24</v>
      </c>
    </row>
    <row r="1290" spans="1:6" x14ac:dyDescent="0.3">
      <c r="A1290" t="s">
        <v>8219</v>
      </c>
      <c r="B1290">
        <v>60</v>
      </c>
      <c r="E1290" t="s">
        <v>8221</v>
      </c>
      <c r="F1290">
        <v>2</v>
      </c>
    </row>
    <row r="1291" spans="1:6" x14ac:dyDescent="0.3">
      <c r="A1291" t="s">
        <v>8219</v>
      </c>
      <c r="B1291">
        <v>136</v>
      </c>
      <c r="E1291" t="s">
        <v>8221</v>
      </c>
      <c r="F1291">
        <v>2</v>
      </c>
    </row>
    <row r="1292" spans="1:6" x14ac:dyDescent="0.3">
      <c r="A1292" t="s">
        <v>8219</v>
      </c>
      <c r="B1292">
        <v>14</v>
      </c>
      <c r="E1292" t="s">
        <v>8221</v>
      </c>
      <c r="F1292">
        <v>20</v>
      </c>
    </row>
    <row r="1293" spans="1:6" x14ac:dyDescent="0.3">
      <c r="A1293" t="s">
        <v>8219</v>
      </c>
      <c r="B1293">
        <v>78</v>
      </c>
      <c r="E1293" t="s">
        <v>8221</v>
      </c>
      <c r="F1293">
        <v>1</v>
      </c>
    </row>
    <row r="1294" spans="1:6" x14ac:dyDescent="0.3">
      <c r="A1294" t="s">
        <v>8219</v>
      </c>
      <c r="B1294">
        <v>4</v>
      </c>
      <c r="E1294" t="s">
        <v>8221</v>
      </c>
      <c r="F1294">
        <v>1</v>
      </c>
    </row>
    <row r="1295" spans="1:6" x14ac:dyDescent="0.3">
      <c r="A1295" t="s">
        <v>8219</v>
      </c>
      <c r="B1295">
        <v>11</v>
      </c>
      <c r="E1295" t="s">
        <v>8221</v>
      </c>
      <c r="F1295">
        <v>4</v>
      </c>
    </row>
    <row r="1296" spans="1:6" x14ac:dyDescent="0.3">
      <c r="A1296" t="s">
        <v>8219</v>
      </c>
      <c r="B1296">
        <v>185</v>
      </c>
      <c r="E1296" t="s">
        <v>8221</v>
      </c>
      <c r="F1296">
        <v>1</v>
      </c>
    </row>
    <row r="1297" spans="1:6" x14ac:dyDescent="0.3">
      <c r="A1297" t="s">
        <v>8219</v>
      </c>
      <c r="B1297">
        <v>59</v>
      </c>
      <c r="E1297" t="s">
        <v>8221</v>
      </c>
      <c r="F1297">
        <v>1</v>
      </c>
    </row>
    <row r="1298" spans="1:6" x14ac:dyDescent="0.3">
      <c r="A1298" t="s">
        <v>8219</v>
      </c>
      <c r="B1298">
        <v>27</v>
      </c>
      <c r="E1298" t="s">
        <v>8221</v>
      </c>
      <c r="F1298">
        <v>13</v>
      </c>
    </row>
    <row r="1299" spans="1:6" x14ac:dyDescent="0.3">
      <c r="A1299" t="s">
        <v>8219</v>
      </c>
      <c r="B1299">
        <v>63</v>
      </c>
      <c r="E1299" t="s">
        <v>8221</v>
      </c>
      <c r="F1299">
        <v>1</v>
      </c>
    </row>
    <row r="1300" spans="1:6" x14ac:dyDescent="0.3">
      <c r="A1300" t="s">
        <v>8219</v>
      </c>
      <c r="B1300">
        <v>13</v>
      </c>
      <c r="E1300" t="s">
        <v>8221</v>
      </c>
      <c r="F1300">
        <v>1</v>
      </c>
    </row>
    <row r="1301" spans="1:6" x14ac:dyDescent="0.3">
      <c r="A1301" t="s">
        <v>8219</v>
      </c>
      <c r="B1301">
        <v>13</v>
      </c>
      <c r="E1301" t="s">
        <v>8221</v>
      </c>
      <c r="F1301">
        <v>0</v>
      </c>
    </row>
    <row r="1302" spans="1:6" x14ac:dyDescent="0.3">
      <c r="A1302" t="s">
        <v>8219</v>
      </c>
      <c r="B1302">
        <v>57</v>
      </c>
      <c r="E1302" t="s">
        <v>8221</v>
      </c>
      <c r="F1302">
        <v>3</v>
      </c>
    </row>
    <row r="1303" spans="1:6" x14ac:dyDescent="0.3">
      <c r="A1303" t="s">
        <v>8219</v>
      </c>
      <c r="B1303">
        <v>61</v>
      </c>
      <c r="E1303" t="s">
        <v>8221</v>
      </c>
      <c r="F1303">
        <v>14</v>
      </c>
    </row>
    <row r="1304" spans="1:6" x14ac:dyDescent="0.3">
      <c r="A1304" t="s">
        <v>8219</v>
      </c>
      <c r="B1304">
        <v>65</v>
      </c>
      <c r="E1304" t="s">
        <v>8221</v>
      </c>
      <c r="F1304">
        <v>2</v>
      </c>
    </row>
    <row r="1305" spans="1:6" x14ac:dyDescent="0.3">
      <c r="A1305" t="s">
        <v>8219</v>
      </c>
      <c r="B1305">
        <v>134</v>
      </c>
      <c r="E1305" t="s">
        <v>8221</v>
      </c>
      <c r="F1305">
        <v>5</v>
      </c>
    </row>
    <row r="1306" spans="1:6" x14ac:dyDescent="0.3">
      <c r="A1306" t="s">
        <v>8219</v>
      </c>
      <c r="B1306">
        <v>37</v>
      </c>
      <c r="E1306" t="s">
        <v>8221</v>
      </c>
      <c r="F1306">
        <v>14</v>
      </c>
    </row>
    <row r="1307" spans="1:6" x14ac:dyDescent="0.3">
      <c r="A1307" t="s">
        <v>8219</v>
      </c>
      <c r="B1307">
        <v>37</v>
      </c>
      <c r="E1307" t="s">
        <v>8221</v>
      </c>
      <c r="F1307">
        <v>9</v>
      </c>
    </row>
    <row r="1308" spans="1:6" x14ac:dyDescent="0.3">
      <c r="A1308" t="s">
        <v>8219</v>
      </c>
      <c r="B1308">
        <v>150</v>
      </c>
      <c r="E1308" t="s">
        <v>8221</v>
      </c>
      <c r="F1308">
        <v>8</v>
      </c>
    </row>
    <row r="1309" spans="1:6" x14ac:dyDescent="0.3">
      <c r="A1309" t="s">
        <v>8219</v>
      </c>
      <c r="B1309">
        <v>56</v>
      </c>
      <c r="E1309" t="s">
        <v>8221</v>
      </c>
      <c r="F1309">
        <v>7</v>
      </c>
    </row>
    <row r="1310" spans="1:6" x14ac:dyDescent="0.3">
      <c r="A1310" t="s">
        <v>8219</v>
      </c>
      <c r="B1310">
        <v>18</v>
      </c>
      <c r="E1310" t="s">
        <v>8221</v>
      </c>
      <c r="F1310">
        <v>0</v>
      </c>
    </row>
    <row r="1311" spans="1:6" x14ac:dyDescent="0.3">
      <c r="A1311" t="s">
        <v>8219</v>
      </c>
      <c r="B1311">
        <v>60</v>
      </c>
      <c r="E1311" t="s">
        <v>8221</v>
      </c>
      <c r="F1311">
        <v>84</v>
      </c>
    </row>
    <row r="1312" spans="1:6" x14ac:dyDescent="0.3">
      <c r="A1312" t="s">
        <v>8219</v>
      </c>
      <c r="B1312">
        <v>67</v>
      </c>
      <c r="E1312" t="s">
        <v>8221</v>
      </c>
      <c r="F1312">
        <v>11</v>
      </c>
    </row>
    <row r="1313" spans="1:6" x14ac:dyDescent="0.3">
      <c r="A1313" t="s">
        <v>8219</v>
      </c>
      <c r="B1313">
        <v>35</v>
      </c>
      <c r="E1313" t="s">
        <v>8221</v>
      </c>
      <c r="F1313">
        <v>1</v>
      </c>
    </row>
    <row r="1314" spans="1:6" x14ac:dyDescent="0.3">
      <c r="A1314" t="s">
        <v>8219</v>
      </c>
      <c r="B1314">
        <v>34</v>
      </c>
      <c r="E1314" t="s">
        <v>8221</v>
      </c>
      <c r="F1314">
        <v>4</v>
      </c>
    </row>
    <row r="1315" spans="1:6" x14ac:dyDescent="0.3">
      <c r="A1315" t="s">
        <v>8219</v>
      </c>
      <c r="B1315">
        <v>36</v>
      </c>
      <c r="E1315" t="s">
        <v>8221</v>
      </c>
      <c r="F1315">
        <v>10</v>
      </c>
    </row>
    <row r="1316" spans="1:6" x14ac:dyDescent="0.3">
      <c r="A1316" t="s">
        <v>8219</v>
      </c>
      <c r="B1316">
        <v>18</v>
      </c>
      <c r="E1316" t="s">
        <v>8221</v>
      </c>
      <c r="F1316">
        <v>16</v>
      </c>
    </row>
    <row r="1317" spans="1:6" x14ac:dyDescent="0.3">
      <c r="A1317" t="s">
        <v>8219</v>
      </c>
      <c r="B1317">
        <v>25</v>
      </c>
      <c r="E1317" t="s">
        <v>8221</v>
      </c>
      <c r="F1317">
        <v>2</v>
      </c>
    </row>
    <row r="1318" spans="1:6" x14ac:dyDescent="0.3">
      <c r="A1318" t="s">
        <v>8219</v>
      </c>
      <c r="B1318">
        <v>21</v>
      </c>
      <c r="E1318" t="s">
        <v>8221</v>
      </c>
      <c r="F1318">
        <v>5</v>
      </c>
    </row>
    <row r="1319" spans="1:6" x14ac:dyDescent="0.3">
      <c r="A1319" t="s">
        <v>8219</v>
      </c>
      <c r="B1319">
        <v>151</v>
      </c>
      <c r="E1319" t="s">
        <v>8221</v>
      </c>
      <c r="F1319">
        <v>1</v>
      </c>
    </row>
    <row r="1320" spans="1:6" x14ac:dyDescent="0.3">
      <c r="A1320" t="s">
        <v>8219</v>
      </c>
      <c r="B1320">
        <v>489</v>
      </c>
      <c r="E1320" t="s">
        <v>8221</v>
      </c>
      <c r="F1320">
        <v>31</v>
      </c>
    </row>
    <row r="1321" spans="1:6" x14ac:dyDescent="0.3">
      <c r="A1321" t="s">
        <v>8219</v>
      </c>
      <c r="B1321">
        <v>50</v>
      </c>
      <c r="E1321" t="s">
        <v>8221</v>
      </c>
      <c r="F1321">
        <v>0</v>
      </c>
    </row>
    <row r="1322" spans="1:6" x14ac:dyDescent="0.3">
      <c r="A1322" t="s">
        <v>8219</v>
      </c>
      <c r="B1322">
        <v>321</v>
      </c>
      <c r="E1322" t="s">
        <v>8221</v>
      </c>
      <c r="F1322">
        <v>2</v>
      </c>
    </row>
    <row r="1323" spans="1:6" x14ac:dyDescent="0.3">
      <c r="A1323" t="s">
        <v>8219</v>
      </c>
      <c r="B1323">
        <v>1762</v>
      </c>
      <c r="E1323" t="s">
        <v>8221</v>
      </c>
      <c r="F1323">
        <v>7</v>
      </c>
    </row>
    <row r="1324" spans="1:6" x14ac:dyDescent="0.3">
      <c r="A1324" t="s">
        <v>8219</v>
      </c>
      <c r="B1324">
        <v>385</v>
      </c>
      <c r="E1324" t="s">
        <v>8221</v>
      </c>
      <c r="F1324">
        <v>16</v>
      </c>
    </row>
    <row r="1325" spans="1:6" x14ac:dyDescent="0.3">
      <c r="A1325" t="s">
        <v>8219</v>
      </c>
      <c r="B1325">
        <v>398</v>
      </c>
      <c r="E1325" t="s">
        <v>8221</v>
      </c>
      <c r="F1325">
        <v>4</v>
      </c>
    </row>
    <row r="1326" spans="1:6" x14ac:dyDescent="0.3">
      <c r="A1326" t="s">
        <v>8219</v>
      </c>
      <c r="B1326">
        <v>304</v>
      </c>
      <c r="E1326" t="s">
        <v>8221</v>
      </c>
      <c r="F1326">
        <v>4</v>
      </c>
    </row>
    <row r="1327" spans="1:6" x14ac:dyDescent="0.3">
      <c r="A1327" t="s">
        <v>8219</v>
      </c>
      <c r="B1327">
        <v>676</v>
      </c>
      <c r="E1327" t="s">
        <v>8221</v>
      </c>
      <c r="F1327">
        <v>4</v>
      </c>
    </row>
    <row r="1328" spans="1:6" x14ac:dyDescent="0.3">
      <c r="A1328" t="s">
        <v>8219</v>
      </c>
      <c r="B1328">
        <v>577</v>
      </c>
      <c r="E1328" t="s">
        <v>8221</v>
      </c>
      <c r="F1328">
        <v>3</v>
      </c>
    </row>
    <row r="1329" spans="1:6" x14ac:dyDescent="0.3">
      <c r="A1329" t="s">
        <v>8219</v>
      </c>
      <c r="B1329">
        <v>3663</v>
      </c>
      <c r="E1329" t="s">
        <v>8221</v>
      </c>
      <c r="F1329">
        <v>36</v>
      </c>
    </row>
    <row r="1330" spans="1:6" x14ac:dyDescent="0.3">
      <c r="A1330" t="s">
        <v>8219</v>
      </c>
      <c r="B1330">
        <v>294</v>
      </c>
      <c r="E1330" t="s">
        <v>8221</v>
      </c>
      <c r="F1330">
        <v>1</v>
      </c>
    </row>
    <row r="1331" spans="1:6" x14ac:dyDescent="0.3">
      <c r="A1331" t="s">
        <v>8219</v>
      </c>
      <c r="B1331">
        <v>28</v>
      </c>
      <c r="E1331" t="s">
        <v>8221</v>
      </c>
      <c r="F1331">
        <v>7</v>
      </c>
    </row>
    <row r="1332" spans="1:6" x14ac:dyDescent="0.3">
      <c r="A1332" t="s">
        <v>8219</v>
      </c>
      <c r="B1332">
        <v>100</v>
      </c>
      <c r="E1332" t="s">
        <v>8221</v>
      </c>
      <c r="F1332">
        <v>27</v>
      </c>
    </row>
    <row r="1333" spans="1:6" x14ac:dyDescent="0.3">
      <c r="A1333" t="s">
        <v>8219</v>
      </c>
      <c r="B1333">
        <v>72</v>
      </c>
      <c r="E1333" t="s">
        <v>8221</v>
      </c>
      <c r="F1333">
        <v>1</v>
      </c>
    </row>
    <row r="1334" spans="1:6" x14ac:dyDescent="0.3">
      <c r="A1334" t="s">
        <v>8219</v>
      </c>
      <c r="B1334">
        <v>238</v>
      </c>
      <c r="E1334" t="s">
        <v>8221</v>
      </c>
      <c r="F1334">
        <v>0</v>
      </c>
    </row>
    <row r="1335" spans="1:6" x14ac:dyDescent="0.3">
      <c r="A1335" t="s">
        <v>8219</v>
      </c>
      <c r="B1335">
        <v>159</v>
      </c>
      <c r="E1335" t="s">
        <v>8221</v>
      </c>
      <c r="F1335">
        <v>1</v>
      </c>
    </row>
    <row r="1336" spans="1:6" x14ac:dyDescent="0.3">
      <c r="A1336" t="s">
        <v>8219</v>
      </c>
      <c r="B1336">
        <v>77</v>
      </c>
      <c r="E1336" t="s">
        <v>8221</v>
      </c>
      <c r="F1336">
        <v>3</v>
      </c>
    </row>
    <row r="1337" spans="1:6" x14ac:dyDescent="0.3">
      <c r="A1337" t="s">
        <v>8219</v>
      </c>
      <c r="B1337">
        <v>53</v>
      </c>
      <c r="E1337" t="s">
        <v>8221</v>
      </c>
      <c r="F1337">
        <v>3</v>
      </c>
    </row>
    <row r="1338" spans="1:6" x14ac:dyDescent="0.3">
      <c r="A1338" t="s">
        <v>8219</v>
      </c>
      <c r="B1338">
        <v>1251</v>
      </c>
      <c r="E1338" t="s">
        <v>8221</v>
      </c>
      <c r="F1338">
        <v>3</v>
      </c>
    </row>
    <row r="1339" spans="1:6" x14ac:dyDescent="0.3">
      <c r="A1339" t="s">
        <v>8219</v>
      </c>
      <c r="B1339">
        <v>465</v>
      </c>
      <c r="E1339" t="s">
        <v>8221</v>
      </c>
      <c r="F1339">
        <v>0</v>
      </c>
    </row>
    <row r="1340" spans="1:6" x14ac:dyDescent="0.3">
      <c r="A1340" t="s">
        <v>8219</v>
      </c>
      <c r="B1340">
        <v>74</v>
      </c>
      <c r="E1340" t="s">
        <v>8221</v>
      </c>
      <c r="F1340">
        <v>6</v>
      </c>
    </row>
    <row r="1341" spans="1:6" x14ac:dyDescent="0.3">
      <c r="A1341" t="s">
        <v>8219</v>
      </c>
      <c r="B1341">
        <v>62</v>
      </c>
      <c r="E1341" t="s">
        <v>8221</v>
      </c>
      <c r="F1341">
        <v>17</v>
      </c>
    </row>
    <row r="1342" spans="1:6" x14ac:dyDescent="0.3">
      <c r="A1342" t="s">
        <v>8219</v>
      </c>
      <c r="B1342">
        <v>3468</v>
      </c>
      <c r="E1342" t="s">
        <v>8221</v>
      </c>
      <c r="F1342">
        <v>40</v>
      </c>
    </row>
    <row r="1343" spans="1:6" x14ac:dyDescent="0.3">
      <c r="A1343" t="s">
        <v>8219</v>
      </c>
      <c r="B1343">
        <v>52</v>
      </c>
      <c r="E1343" t="s">
        <v>8221</v>
      </c>
      <c r="F1343">
        <v>3</v>
      </c>
    </row>
    <row r="1344" spans="1:6" x14ac:dyDescent="0.3">
      <c r="A1344" t="s">
        <v>8219</v>
      </c>
      <c r="B1344">
        <v>50</v>
      </c>
      <c r="E1344" t="s">
        <v>8221</v>
      </c>
      <c r="F1344">
        <v>1</v>
      </c>
    </row>
    <row r="1345" spans="1:6" x14ac:dyDescent="0.3">
      <c r="A1345" t="s">
        <v>8219</v>
      </c>
      <c r="B1345">
        <v>45</v>
      </c>
      <c r="E1345" t="s">
        <v>8221</v>
      </c>
      <c r="F1345">
        <v>2</v>
      </c>
    </row>
    <row r="1346" spans="1:6" x14ac:dyDescent="0.3">
      <c r="A1346" t="s">
        <v>8219</v>
      </c>
      <c r="B1346">
        <v>21</v>
      </c>
      <c r="E1346" t="s">
        <v>8221</v>
      </c>
      <c r="F1346">
        <v>7</v>
      </c>
    </row>
    <row r="1347" spans="1:6" x14ac:dyDescent="0.3">
      <c r="A1347" t="s">
        <v>8219</v>
      </c>
      <c r="B1347">
        <v>100</v>
      </c>
      <c r="E1347" t="s">
        <v>8221</v>
      </c>
      <c r="F1347">
        <v>14</v>
      </c>
    </row>
    <row r="1348" spans="1:6" x14ac:dyDescent="0.3">
      <c r="A1348" t="s">
        <v>8219</v>
      </c>
      <c r="B1348">
        <v>81</v>
      </c>
      <c r="E1348" t="s">
        <v>8221</v>
      </c>
      <c r="F1348">
        <v>0</v>
      </c>
    </row>
    <row r="1349" spans="1:6" x14ac:dyDescent="0.3">
      <c r="A1349" t="s">
        <v>8219</v>
      </c>
      <c r="B1349">
        <v>286</v>
      </c>
      <c r="E1349" t="s">
        <v>8221</v>
      </c>
      <c r="F1349">
        <v>0</v>
      </c>
    </row>
    <row r="1350" spans="1:6" x14ac:dyDescent="0.3">
      <c r="A1350" t="s">
        <v>8219</v>
      </c>
      <c r="B1350">
        <v>42</v>
      </c>
      <c r="E1350" t="s">
        <v>8221</v>
      </c>
      <c r="F1350">
        <v>1</v>
      </c>
    </row>
    <row r="1351" spans="1:6" x14ac:dyDescent="0.3">
      <c r="A1351" t="s">
        <v>8219</v>
      </c>
      <c r="B1351">
        <v>199</v>
      </c>
      <c r="E1351" t="s">
        <v>8221</v>
      </c>
      <c r="F1351">
        <v>12</v>
      </c>
    </row>
    <row r="1352" spans="1:6" x14ac:dyDescent="0.3">
      <c r="A1352" t="s">
        <v>8219</v>
      </c>
      <c r="B1352">
        <v>25</v>
      </c>
      <c r="E1352" t="s">
        <v>8221</v>
      </c>
      <c r="F1352">
        <v>12</v>
      </c>
    </row>
    <row r="1353" spans="1:6" x14ac:dyDescent="0.3">
      <c r="A1353" t="s">
        <v>8219</v>
      </c>
      <c r="B1353">
        <v>84</v>
      </c>
      <c r="E1353" t="s">
        <v>8221</v>
      </c>
      <c r="F1353">
        <v>23</v>
      </c>
    </row>
    <row r="1354" spans="1:6" x14ac:dyDescent="0.3">
      <c r="A1354" t="s">
        <v>8219</v>
      </c>
      <c r="B1354">
        <v>50</v>
      </c>
      <c r="E1354" t="s">
        <v>8221</v>
      </c>
      <c r="F1354">
        <v>0</v>
      </c>
    </row>
    <row r="1355" spans="1:6" x14ac:dyDescent="0.3">
      <c r="A1355" t="s">
        <v>8219</v>
      </c>
      <c r="B1355">
        <v>26</v>
      </c>
      <c r="E1355" t="s">
        <v>8221</v>
      </c>
      <c r="F1355">
        <v>10</v>
      </c>
    </row>
    <row r="1356" spans="1:6" x14ac:dyDescent="0.3">
      <c r="A1356" t="s">
        <v>8219</v>
      </c>
      <c r="B1356">
        <v>14</v>
      </c>
      <c r="E1356" t="s">
        <v>8221</v>
      </c>
      <c r="F1356">
        <v>5</v>
      </c>
    </row>
    <row r="1357" spans="1:6" x14ac:dyDescent="0.3">
      <c r="A1357" t="s">
        <v>8219</v>
      </c>
      <c r="B1357">
        <v>49</v>
      </c>
      <c r="E1357" t="s">
        <v>8221</v>
      </c>
      <c r="F1357">
        <v>1</v>
      </c>
    </row>
    <row r="1358" spans="1:6" x14ac:dyDescent="0.3">
      <c r="A1358" t="s">
        <v>8219</v>
      </c>
      <c r="B1358">
        <v>69</v>
      </c>
      <c r="E1358" t="s">
        <v>8221</v>
      </c>
      <c r="F1358">
        <v>2</v>
      </c>
    </row>
    <row r="1359" spans="1:6" x14ac:dyDescent="0.3">
      <c r="A1359" t="s">
        <v>8219</v>
      </c>
      <c r="B1359">
        <v>60</v>
      </c>
      <c r="E1359" t="s">
        <v>8221</v>
      </c>
      <c r="F1359">
        <v>2</v>
      </c>
    </row>
    <row r="1360" spans="1:6" x14ac:dyDescent="0.3">
      <c r="A1360" t="s">
        <v>8219</v>
      </c>
      <c r="B1360">
        <v>80</v>
      </c>
      <c r="E1360" t="s">
        <v>8221</v>
      </c>
      <c r="F1360">
        <v>0</v>
      </c>
    </row>
    <row r="1361" spans="1:6" x14ac:dyDescent="0.3">
      <c r="A1361" t="s">
        <v>8219</v>
      </c>
      <c r="B1361">
        <v>56</v>
      </c>
      <c r="E1361" t="s">
        <v>8221</v>
      </c>
      <c r="F1361">
        <v>13</v>
      </c>
    </row>
    <row r="1362" spans="1:6" x14ac:dyDescent="0.3">
      <c r="A1362" t="s">
        <v>8219</v>
      </c>
      <c r="B1362">
        <v>104</v>
      </c>
      <c r="E1362" t="s">
        <v>8221</v>
      </c>
      <c r="F1362">
        <v>0</v>
      </c>
    </row>
    <row r="1363" spans="1:6" x14ac:dyDescent="0.3">
      <c r="A1363" t="s">
        <v>8219</v>
      </c>
      <c r="B1363">
        <v>46</v>
      </c>
      <c r="E1363" t="s">
        <v>8221</v>
      </c>
      <c r="F1363">
        <v>1</v>
      </c>
    </row>
    <row r="1364" spans="1:6" x14ac:dyDescent="0.3">
      <c r="A1364" t="s">
        <v>8219</v>
      </c>
      <c r="B1364">
        <v>206</v>
      </c>
      <c r="E1364" t="s">
        <v>8221</v>
      </c>
      <c r="F1364">
        <v>5</v>
      </c>
    </row>
    <row r="1365" spans="1:6" x14ac:dyDescent="0.3">
      <c r="A1365" t="s">
        <v>8219</v>
      </c>
      <c r="B1365">
        <v>18</v>
      </c>
      <c r="E1365" t="s">
        <v>8221</v>
      </c>
      <c r="F1365">
        <v>2</v>
      </c>
    </row>
    <row r="1366" spans="1:6" x14ac:dyDescent="0.3">
      <c r="A1366" t="s">
        <v>8219</v>
      </c>
      <c r="B1366">
        <v>28</v>
      </c>
      <c r="E1366" t="s">
        <v>8221</v>
      </c>
      <c r="F1366">
        <v>0</v>
      </c>
    </row>
    <row r="1367" spans="1:6" x14ac:dyDescent="0.3">
      <c r="A1367" t="s">
        <v>8219</v>
      </c>
      <c r="B1367">
        <v>11</v>
      </c>
      <c r="E1367" t="s">
        <v>8221</v>
      </c>
      <c r="F1367">
        <v>32</v>
      </c>
    </row>
    <row r="1368" spans="1:6" x14ac:dyDescent="0.3">
      <c r="A1368" t="s">
        <v>8219</v>
      </c>
      <c r="B1368">
        <v>263</v>
      </c>
      <c r="E1368" t="s">
        <v>8221</v>
      </c>
      <c r="F1368">
        <v>1</v>
      </c>
    </row>
    <row r="1369" spans="1:6" x14ac:dyDescent="0.3">
      <c r="A1369" t="s">
        <v>8219</v>
      </c>
      <c r="B1369">
        <v>394</v>
      </c>
      <c r="E1369" t="s">
        <v>8221</v>
      </c>
      <c r="F1369">
        <v>1</v>
      </c>
    </row>
    <row r="1370" spans="1:6" x14ac:dyDescent="0.3">
      <c r="A1370" t="s">
        <v>8219</v>
      </c>
      <c r="B1370">
        <v>1049</v>
      </c>
      <c r="E1370" t="s">
        <v>8221</v>
      </c>
      <c r="F1370">
        <v>1</v>
      </c>
    </row>
    <row r="1371" spans="1:6" x14ac:dyDescent="0.3">
      <c r="A1371" t="s">
        <v>8219</v>
      </c>
      <c r="B1371">
        <v>308</v>
      </c>
      <c r="E1371" t="s">
        <v>8221</v>
      </c>
      <c r="F1371">
        <v>0</v>
      </c>
    </row>
    <row r="1372" spans="1:6" x14ac:dyDescent="0.3">
      <c r="A1372" t="s">
        <v>8219</v>
      </c>
      <c r="B1372">
        <v>1088</v>
      </c>
      <c r="E1372" t="s">
        <v>8221</v>
      </c>
      <c r="F1372">
        <v>0</v>
      </c>
    </row>
    <row r="1373" spans="1:6" x14ac:dyDescent="0.3">
      <c r="A1373" t="s">
        <v>8219</v>
      </c>
      <c r="B1373">
        <v>73</v>
      </c>
      <c r="E1373" t="s">
        <v>8221</v>
      </c>
      <c r="F1373">
        <v>8</v>
      </c>
    </row>
    <row r="1374" spans="1:6" x14ac:dyDescent="0.3">
      <c r="A1374" t="s">
        <v>8219</v>
      </c>
      <c r="B1374">
        <v>143</v>
      </c>
      <c r="E1374" t="s">
        <v>8221</v>
      </c>
      <c r="F1374">
        <v>0</v>
      </c>
    </row>
    <row r="1375" spans="1:6" x14ac:dyDescent="0.3">
      <c r="A1375" t="s">
        <v>8219</v>
      </c>
      <c r="B1375">
        <v>1420</v>
      </c>
      <c r="E1375" t="s">
        <v>8221</v>
      </c>
      <c r="F1375">
        <v>1</v>
      </c>
    </row>
    <row r="1376" spans="1:6" x14ac:dyDescent="0.3">
      <c r="A1376" t="s">
        <v>8219</v>
      </c>
      <c r="B1376">
        <v>305</v>
      </c>
      <c r="E1376" t="s">
        <v>8221</v>
      </c>
      <c r="F1376">
        <v>16</v>
      </c>
    </row>
    <row r="1377" spans="1:6" x14ac:dyDescent="0.3">
      <c r="A1377" t="s">
        <v>8219</v>
      </c>
      <c r="B1377">
        <v>551</v>
      </c>
      <c r="E1377" t="s">
        <v>8221</v>
      </c>
      <c r="F1377">
        <v>12</v>
      </c>
    </row>
    <row r="1378" spans="1:6" x14ac:dyDescent="0.3">
      <c r="A1378" t="s">
        <v>8219</v>
      </c>
      <c r="B1378">
        <v>187</v>
      </c>
      <c r="E1378" t="s">
        <v>8221</v>
      </c>
      <c r="F1378">
        <v>4</v>
      </c>
    </row>
    <row r="1379" spans="1:6" x14ac:dyDescent="0.3">
      <c r="A1379" t="s">
        <v>8219</v>
      </c>
      <c r="B1379">
        <v>325</v>
      </c>
      <c r="E1379" t="s">
        <v>8221</v>
      </c>
      <c r="F1379">
        <v>2</v>
      </c>
    </row>
    <row r="1380" spans="1:6" x14ac:dyDescent="0.3">
      <c r="A1380" t="s">
        <v>8219</v>
      </c>
      <c r="B1380">
        <v>148</v>
      </c>
      <c r="E1380" t="s">
        <v>8221</v>
      </c>
      <c r="F1380">
        <v>3</v>
      </c>
    </row>
    <row r="1381" spans="1:6" x14ac:dyDescent="0.3">
      <c r="A1381" t="s">
        <v>8219</v>
      </c>
      <c r="B1381">
        <v>69</v>
      </c>
      <c r="E1381" t="s">
        <v>8221</v>
      </c>
      <c r="F1381">
        <v>0</v>
      </c>
    </row>
    <row r="1382" spans="1:6" x14ac:dyDescent="0.3">
      <c r="A1382" t="s">
        <v>8219</v>
      </c>
      <c r="B1382">
        <v>173</v>
      </c>
      <c r="E1382" t="s">
        <v>8221</v>
      </c>
      <c r="F1382">
        <v>3</v>
      </c>
    </row>
    <row r="1383" spans="1:6" x14ac:dyDescent="0.3">
      <c r="A1383" t="s">
        <v>8219</v>
      </c>
      <c r="B1383">
        <v>269</v>
      </c>
      <c r="E1383" t="s">
        <v>8221</v>
      </c>
      <c r="F1383">
        <v>4</v>
      </c>
    </row>
    <row r="1384" spans="1:6" x14ac:dyDescent="0.3">
      <c r="A1384" t="s">
        <v>8219</v>
      </c>
      <c r="B1384">
        <v>185</v>
      </c>
      <c r="E1384" t="s">
        <v>8221</v>
      </c>
      <c r="F1384">
        <v>2</v>
      </c>
    </row>
    <row r="1385" spans="1:6" x14ac:dyDescent="0.3">
      <c r="A1385" t="s">
        <v>8219</v>
      </c>
      <c r="B1385">
        <v>176</v>
      </c>
      <c r="E1385" t="s">
        <v>8221</v>
      </c>
      <c r="F1385">
        <v>10</v>
      </c>
    </row>
    <row r="1386" spans="1:6" x14ac:dyDescent="0.3">
      <c r="A1386" t="s">
        <v>8219</v>
      </c>
      <c r="B1386">
        <v>1019</v>
      </c>
      <c r="E1386" t="s">
        <v>8221</v>
      </c>
      <c r="F1386">
        <v>11</v>
      </c>
    </row>
    <row r="1387" spans="1:6" x14ac:dyDescent="0.3">
      <c r="A1387" t="s">
        <v>8219</v>
      </c>
      <c r="B1387">
        <v>113</v>
      </c>
      <c r="E1387" t="s">
        <v>8221</v>
      </c>
      <c r="F1387">
        <v>6</v>
      </c>
    </row>
    <row r="1388" spans="1:6" x14ac:dyDescent="0.3">
      <c r="A1388" t="s">
        <v>8219</v>
      </c>
      <c r="B1388">
        <v>404</v>
      </c>
      <c r="E1388" t="s">
        <v>8221</v>
      </c>
      <c r="F1388">
        <v>2</v>
      </c>
    </row>
    <row r="1389" spans="1:6" x14ac:dyDescent="0.3">
      <c r="A1389" t="s">
        <v>8219</v>
      </c>
      <c r="B1389">
        <v>707</v>
      </c>
      <c r="E1389" t="s">
        <v>8221</v>
      </c>
      <c r="F1389">
        <v>6</v>
      </c>
    </row>
    <row r="1390" spans="1:6" x14ac:dyDescent="0.3">
      <c r="A1390" t="s">
        <v>8219</v>
      </c>
      <c r="B1390">
        <v>392</v>
      </c>
      <c r="E1390" t="s">
        <v>8221</v>
      </c>
      <c r="F1390">
        <v>8</v>
      </c>
    </row>
    <row r="1391" spans="1:6" x14ac:dyDescent="0.3">
      <c r="A1391" t="s">
        <v>8219</v>
      </c>
      <c r="B1391">
        <v>23</v>
      </c>
      <c r="E1391" t="s">
        <v>8221</v>
      </c>
      <c r="F1391">
        <v>37</v>
      </c>
    </row>
    <row r="1392" spans="1:6" x14ac:dyDescent="0.3">
      <c r="A1392" t="s">
        <v>8219</v>
      </c>
      <c r="B1392">
        <v>682</v>
      </c>
      <c r="E1392" t="s">
        <v>8221</v>
      </c>
      <c r="F1392">
        <v>11</v>
      </c>
    </row>
    <row r="1393" spans="1:6" x14ac:dyDescent="0.3">
      <c r="A1393" t="s">
        <v>8219</v>
      </c>
      <c r="B1393">
        <v>37</v>
      </c>
      <c r="E1393" t="s">
        <v>8221</v>
      </c>
      <c r="F1393">
        <v>0</v>
      </c>
    </row>
    <row r="1394" spans="1:6" x14ac:dyDescent="0.3">
      <c r="A1394" t="s">
        <v>8219</v>
      </c>
      <c r="B1394">
        <v>146</v>
      </c>
      <c r="E1394" t="s">
        <v>8221</v>
      </c>
      <c r="F1394">
        <v>10</v>
      </c>
    </row>
    <row r="1395" spans="1:6" x14ac:dyDescent="0.3">
      <c r="A1395" t="s">
        <v>8219</v>
      </c>
      <c r="B1395">
        <v>119</v>
      </c>
      <c r="E1395" t="s">
        <v>8221</v>
      </c>
      <c r="F1395">
        <v>6</v>
      </c>
    </row>
    <row r="1396" spans="1:6" x14ac:dyDescent="0.3">
      <c r="A1396" t="s">
        <v>8219</v>
      </c>
      <c r="B1396">
        <v>163</v>
      </c>
      <c r="E1396" t="s">
        <v>8221</v>
      </c>
      <c r="F1396">
        <v>8</v>
      </c>
    </row>
    <row r="1397" spans="1:6" x14ac:dyDescent="0.3">
      <c r="A1397" t="s">
        <v>8219</v>
      </c>
      <c r="B1397">
        <v>339</v>
      </c>
      <c r="E1397" t="s">
        <v>8221</v>
      </c>
      <c r="F1397">
        <v>6</v>
      </c>
    </row>
    <row r="1398" spans="1:6" x14ac:dyDescent="0.3">
      <c r="A1398" t="s">
        <v>8219</v>
      </c>
      <c r="B1398">
        <v>58</v>
      </c>
      <c r="E1398" t="s">
        <v>8221</v>
      </c>
      <c r="F1398">
        <v>7</v>
      </c>
    </row>
    <row r="1399" spans="1:6" x14ac:dyDescent="0.3">
      <c r="A1399" t="s">
        <v>8219</v>
      </c>
      <c r="B1399">
        <v>456</v>
      </c>
      <c r="E1399" t="s">
        <v>8221</v>
      </c>
      <c r="F1399">
        <v>7</v>
      </c>
    </row>
    <row r="1400" spans="1:6" x14ac:dyDescent="0.3">
      <c r="A1400" t="s">
        <v>8219</v>
      </c>
      <c r="B1400">
        <v>15</v>
      </c>
      <c r="E1400" t="s">
        <v>8221</v>
      </c>
      <c r="F1400">
        <v>5</v>
      </c>
    </row>
    <row r="1401" spans="1:6" x14ac:dyDescent="0.3">
      <c r="A1401" t="s">
        <v>8219</v>
      </c>
      <c r="B1401">
        <v>191</v>
      </c>
      <c r="E1401" t="s">
        <v>8221</v>
      </c>
      <c r="F1401">
        <v>46</v>
      </c>
    </row>
    <row r="1402" spans="1:6" x14ac:dyDescent="0.3">
      <c r="A1402" t="s">
        <v>8219</v>
      </c>
      <c r="B1402">
        <v>17</v>
      </c>
      <c r="E1402" t="s">
        <v>8221</v>
      </c>
      <c r="F1402">
        <v>10</v>
      </c>
    </row>
    <row r="1403" spans="1:6" x14ac:dyDescent="0.3">
      <c r="A1403" t="s">
        <v>8219</v>
      </c>
      <c r="B1403">
        <v>28</v>
      </c>
      <c r="E1403" t="s">
        <v>8221</v>
      </c>
      <c r="F1403">
        <v>19</v>
      </c>
    </row>
    <row r="1404" spans="1:6" x14ac:dyDescent="0.3">
      <c r="A1404" t="s">
        <v>8219</v>
      </c>
      <c r="B1404">
        <v>18</v>
      </c>
      <c r="E1404" t="s">
        <v>8221</v>
      </c>
      <c r="F1404">
        <v>13</v>
      </c>
    </row>
    <row r="1405" spans="1:6" x14ac:dyDescent="0.3">
      <c r="A1405" t="s">
        <v>8219</v>
      </c>
      <c r="B1405">
        <v>61</v>
      </c>
      <c r="E1405" t="s">
        <v>8221</v>
      </c>
      <c r="F1405">
        <v>13</v>
      </c>
    </row>
    <row r="1406" spans="1:6" x14ac:dyDescent="0.3">
      <c r="A1406" t="s">
        <v>8219</v>
      </c>
      <c r="B1406">
        <v>108</v>
      </c>
      <c r="E1406" t="s">
        <v>8221</v>
      </c>
      <c r="F1406">
        <v>4</v>
      </c>
    </row>
    <row r="1407" spans="1:6" x14ac:dyDescent="0.3">
      <c r="A1407" t="s">
        <v>8219</v>
      </c>
      <c r="B1407">
        <v>142</v>
      </c>
      <c r="E1407" t="s">
        <v>8221</v>
      </c>
      <c r="F1407">
        <v>0</v>
      </c>
    </row>
    <row r="1408" spans="1:6" x14ac:dyDescent="0.3">
      <c r="A1408" t="s">
        <v>8219</v>
      </c>
      <c r="B1408">
        <v>74</v>
      </c>
      <c r="E1408" t="s">
        <v>8221</v>
      </c>
      <c r="F1408">
        <v>3</v>
      </c>
    </row>
    <row r="1409" spans="1:6" x14ac:dyDescent="0.3">
      <c r="A1409" t="s">
        <v>8219</v>
      </c>
      <c r="B1409">
        <v>38</v>
      </c>
      <c r="E1409" t="s">
        <v>8221</v>
      </c>
      <c r="F1409">
        <v>1</v>
      </c>
    </row>
    <row r="1410" spans="1:6" x14ac:dyDescent="0.3">
      <c r="A1410" t="s">
        <v>8219</v>
      </c>
      <c r="B1410">
        <v>20</v>
      </c>
      <c r="E1410" t="s">
        <v>8221</v>
      </c>
      <c r="F1410">
        <v>9</v>
      </c>
    </row>
    <row r="1411" spans="1:6" x14ac:dyDescent="0.3">
      <c r="A1411" t="s">
        <v>8219</v>
      </c>
      <c r="B1411">
        <v>24</v>
      </c>
      <c r="E1411" t="s">
        <v>8221</v>
      </c>
      <c r="F1411">
        <v>1</v>
      </c>
    </row>
    <row r="1412" spans="1:6" x14ac:dyDescent="0.3">
      <c r="A1412" t="s">
        <v>8219</v>
      </c>
      <c r="B1412">
        <v>66</v>
      </c>
      <c r="E1412" t="s">
        <v>8221</v>
      </c>
      <c r="F1412">
        <v>1</v>
      </c>
    </row>
    <row r="1413" spans="1:6" x14ac:dyDescent="0.3">
      <c r="A1413" t="s">
        <v>8219</v>
      </c>
      <c r="B1413">
        <v>28</v>
      </c>
      <c r="E1413" t="s">
        <v>8221</v>
      </c>
      <c r="F1413">
        <v>4</v>
      </c>
    </row>
    <row r="1414" spans="1:6" x14ac:dyDescent="0.3">
      <c r="A1414" t="s">
        <v>8219</v>
      </c>
      <c r="B1414">
        <v>24</v>
      </c>
      <c r="E1414" t="s">
        <v>8221</v>
      </c>
      <c r="F1414">
        <v>17</v>
      </c>
    </row>
    <row r="1415" spans="1:6" x14ac:dyDescent="0.3">
      <c r="A1415" t="s">
        <v>8219</v>
      </c>
      <c r="B1415">
        <v>73</v>
      </c>
      <c r="E1415" t="s">
        <v>8221</v>
      </c>
      <c r="F1415">
        <v>0</v>
      </c>
    </row>
    <row r="1416" spans="1:6" x14ac:dyDescent="0.3">
      <c r="A1416" t="s">
        <v>8219</v>
      </c>
      <c r="B1416">
        <v>3</v>
      </c>
      <c r="E1416" t="s">
        <v>8221</v>
      </c>
      <c r="F1416">
        <v>12</v>
      </c>
    </row>
    <row r="1417" spans="1:6" x14ac:dyDescent="0.3">
      <c r="A1417" t="s">
        <v>8219</v>
      </c>
      <c r="B1417">
        <v>20</v>
      </c>
      <c r="E1417" t="s">
        <v>8221</v>
      </c>
      <c r="F1417">
        <v>14</v>
      </c>
    </row>
    <row r="1418" spans="1:6" x14ac:dyDescent="0.3">
      <c r="A1418" t="s">
        <v>8219</v>
      </c>
      <c r="B1418">
        <v>21</v>
      </c>
      <c r="E1418" t="s">
        <v>8221</v>
      </c>
      <c r="F1418">
        <v>1</v>
      </c>
    </row>
    <row r="1419" spans="1:6" x14ac:dyDescent="0.3">
      <c r="A1419" t="s">
        <v>8219</v>
      </c>
      <c r="B1419">
        <v>94</v>
      </c>
      <c r="E1419" t="s">
        <v>8221</v>
      </c>
      <c r="F1419">
        <v>14</v>
      </c>
    </row>
    <row r="1420" spans="1:6" x14ac:dyDescent="0.3">
      <c r="A1420" t="s">
        <v>8219</v>
      </c>
      <c r="B1420">
        <v>139</v>
      </c>
      <c r="E1420" t="s">
        <v>8221</v>
      </c>
      <c r="F1420">
        <v>4</v>
      </c>
    </row>
    <row r="1421" spans="1:6" x14ac:dyDescent="0.3">
      <c r="A1421" t="s">
        <v>8219</v>
      </c>
      <c r="B1421">
        <v>130</v>
      </c>
      <c r="E1421" t="s">
        <v>8221</v>
      </c>
      <c r="F1421">
        <v>2</v>
      </c>
    </row>
    <row r="1422" spans="1:6" x14ac:dyDescent="0.3">
      <c r="A1422" t="s">
        <v>8219</v>
      </c>
      <c r="B1422">
        <v>31</v>
      </c>
      <c r="E1422" t="s">
        <v>8221</v>
      </c>
      <c r="F1422">
        <v>1</v>
      </c>
    </row>
    <row r="1423" spans="1:6" x14ac:dyDescent="0.3">
      <c r="A1423" t="s">
        <v>8219</v>
      </c>
      <c r="B1423">
        <v>13</v>
      </c>
      <c r="E1423" t="s">
        <v>8221</v>
      </c>
      <c r="F1423">
        <v>2</v>
      </c>
    </row>
    <row r="1424" spans="1:6" x14ac:dyDescent="0.3">
      <c r="A1424" t="s">
        <v>8219</v>
      </c>
      <c r="B1424">
        <v>90</v>
      </c>
      <c r="E1424" t="s">
        <v>8221</v>
      </c>
      <c r="F1424">
        <v>1</v>
      </c>
    </row>
    <row r="1425" spans="1:6" x14ac:dyDescent="0.3">
      <c r="A1425" t="s">
        <v>8219</v>
      </c>
      <c r="B1425">
        <v>141</v>
      </c>
      <c r="E1425" t="s">
        <v>8221</v>
      </c>
      <c r="F1425">
        <v>1</v>
      </c>
    </row>
    <row r="1426" spans="1:6" x14ac:dyDescent="0.3">
      <c r="A1426" t="s">
        <v>8219</v>
      </c>
      <c r="B1426">
        <v>23</v>
      </c>
      <c r="E1426" t="s">
        <v>8221</v>
      </c>
      <c r="F1426">
        <v>4</v>
      </c>
    </row>
    <row r="1427" spans="1:6" x14ac:dyDescent="0.3">
      <c r="A1427" t="s">
        <v>8219</v>
      </c>
      <c r="B1427">
        <v>18</v>
      </c>
      <c r="E1427" t="s">
        <v>8221</v>
      </c>
      <c r="F1427">
        <v>3</v>
      </c>
    </row>
    <row r="1428" spans="1:6" x14ac:dyDescent="0.3">
      <c r="A1428" t="s">
        <v>8219</v>
      </c>
      <c r="B1428">
        <v>76</v>
      </c>
      <c r="E1428" t="s">
        <v>8221</v>
      </c>
      <c r="F1428">
        <v>38</v>
      </c>
    </row>
    <row r="1429" spans="1:6" x14ac:dyDescent="0.3">
      <c r="A1429" t="s">
        <v>8219</v>
      </c>
      <c r="B1429">
        <v>93</v>
      </c>
      <c r="E1429" t="s">
        <v>8221</v>
      </c>
      <c r="F1429">
        <v>4</v>
      </c>
    </row>
    <row r="1430" spans="1:6" x14ac:dyDescent="0.3">
      <c r="A1430" t="s">
        <v>8219</v>
      </c>
      <c r="B1430">
        <v>69</v>
      </c>
      <c r="E1430" t="s">
        <v>8221</v>
      </c>
      <c r="F1430">
        <v>0</v>
      </c>
    </row>
    <row r="1431" spans="1:6" x14ac:dyDescent="0.3">
      <c r="A1431" t="s">
        <v>8219</v>
      </c>
      <c r="B1431">
        <v>21</v>
      </c>
      <c r="E1431" t="s">
        <v>8221</v>
      </c>
      <c r="F1431">
        <v>2</v>
      </c>
    </row>
    <row r="1432" spans="1:6" x14ac:dyDescent="0.3">
      <c r="A1432" t="s">
        <v>8219</v>
      </c>
      <c r="B1432">
        <v>57</v>
      </c>
      <c r="E1432" t="s">
        <v>8221</v>
      </c>
      <c r="F1432">
        <v>0</v>
      </c>
    </row>
    <row r="1433" spans="1:6" x14ac:dyDescent="0.3">
      <c r="A1433" t="s">
        <v>8219</v>
      </c>
      <c r="B1433">
        <v>108</v>
      </c>
      <c r="E1433" t="s">
        <v>8221</v>
      </c>
      <c r="F1433">
        <v>1</v>
      </c>
    </row>
    <row r="1434" spans="1:6" x14ac:dyDescent="0.3">
      <c r="A1434" t="s">
        <v>8219</v>
      </c>
      <c r="B1434">
        <v>83</v>
      </c>
      <c r="E1434" t="s">
        <v>8221</v>
      </c>
      <c r="F1434">
        <v>7</v>
      </c>
    </row>
    <row r="1435" spans="1:6" x14ac:dyDescent="0.3">
      <c r="A1435" t="s">
        <v>8219</v>
      </c>
      <c r="B1435">
        <v>96</v>
      </c>
      <c r="E1435" t="s">
        <v>8221</v>
      </c>
      <c r="F1435">
        <v>2</v>
      </c>
    </row>
    <row r="1436" spans="1:6" x14ac:dyDescent="0.3">
      <c r="A1436" t="s">
        <v>8219</v>
      </c>
      <c r="B1436">
        <v>64</v>
      </c>
      <c r="E1436" t="s">
        <v>8221</v>
      </c>
      <c r="F1436">
        <v>4</v>
      </c>
    </row>
    <row r="1437" spans="1:6" x14ac:dyDescent="0.3">
      <c r="A1437" t="s">
        <v>8219</v>
      </c>
      <c r="B1437">
        <v>14</v>
      </c>
      <c r="E1437" t="s">
        <v>8221</v>
      </c>
      <c r="F1437">
        <v>4</v>
      </c>
    </row>
    <row r="1438" spans="1:6" x14ac:dyDescent="0.3">
      <c r="A1438" t="s">
        <v>8219</v>
      </c>
      <c r="B1438">
        <v>169</v>
      </c>
      <c r="E1438" t="s">
        <v>8221</v>
      </c>
      <c r="F1438">
        <v>3</v>
      </c>
    </row>
    <row r="1439" spans="1:6" x14ac:dyDescent="0.3">
      <c r="A1439" t="s">
        <v>8219</v>
      </c>
      <c r="B1439">
        <v>33</v>
      </c>
      <c r="E1439" t="s">
        <v>8221</v>
      </c>
      <c r="F1439">
        <v>2</v>
      </c>
    </row>
    <row r="1440" spans="1:6" x14ac:dyDescent="0.3">
      <c r="A1440" t="s">
        <v>8219</v>
      </c>
      <c r="B1440">
        <v>102</v>
      </c>
      <c r="E1440" t="s">
        <v>8221</v>
      </c>
      <c r="F1440">
        <v>197</v>
      </c>
    </row>
    <row r="1441" spans="1:6" x14ac:dyDescent="0.3">
      <c r="A1441" t="s">
        <v>8219</v>
      </c>
      <c r="B1441">
        <v>104</v>
      </c>
      <c r="E1441" t="s">
        <v>8221</v>
      </c>
      <c r="F1441">
        <v>0</v>
      </c>
    </row>
    <row r="1442" spans="1:6" x14ac:dyDescent="0.3">
      <c r="A1442" t="s">
        <v>8219</v>
      </c>
      <c r="B1442">
        <v>20</v>
      </c>
      <c r="E1442" t="s">
        <v>8221</v>
      </c>
      <c r="F1442">
        <v>1</v>
      </c>
    </row>
    <row r="1443" spans="1:6" x14ac:dyDescent="0.3">
      <c r="A1443" t="s">
        <v>8219</v>
      </c>
      <c r="B1443">
        <v>35</v>
      </c>
      <c r="E1443" t="s">
        <v>8221</v>
      </c>
      <c r="F1443">
        <v>4</v>
      </c>
    </row>
    <row r="1444" spans="1:6" x14ac:dyDescent="0.3">
      <c r="A1444" t="s">
        <v>8219</v>
      </c>
      <c r="B1444">
        <v>94</v>
      </c>
      <c r="E1444" t="s">
        <v>8221</v>
      </c>
      <c r="F1444">
        <v>0</v>
      </c>
    </row>
    <row r="1445" spans="1:6" x14ac:dyDescent="0.3">
      <c r="A1445" t="s">
        <v>8219</v>
      </c>
      <c r="B1445">
        <v>14</v>
      </c>
      <c r="E1445" t="s">
        <v>8221</v>
      </c>
      <c r="F1445">
        <v>7</v>
      </c>
    </row>
    <row r="1446" spans="1:6" x14ac:dyDescent="0.3">
      <c r="A1446" t="s">
        <v>8219</v>
      </c>
      <c r="B1446">
        <v>15</v>
      </c>
      <c r="E1446" t="s">
        <v>8221</v>
      </c>
      <c r="F1446">
        <v>11</v>
      </c>
    </row>
    <row r="1447" spans="1:6" x14ac:dyDescent="0.3">
      <c r="A1447" t="s">
        <v>8219</v>
      </c>
      <c r="B1447">
        <v>51</v>
      </c>
      <c r="E1447" t="s">
        <v>8221</v>
      </c>
      <c r="F1447">
        <v>0</v>
      </c>
    </row>
    <row r="1448" spans="1:6" x14ac:dyDescent="0.3">
      <c r="A1448" t="s">
        <v>8219</v>
      </c>
      <c r="B1448">
        <v>19</v>
      </c>
      <c r="E1448" t="s">
        <v>8221</v>
      </c>
      <c r="F1448">
        <v>6</v>
      </c>
    </row>
    <row r="1449" spans="1:6" x14ac:dyDescent="0.3">
      <c r="A1449" t="s">
        <v>8219</v>
      </c>
      <c r="B1449">
        <v>23</v>
      </c>
      <c r="E1449" t="s">
        <v>8221</v>
      </c>
      <c r="F1449">
        <v>0</v>
      </c>
    </row>
    <row r="1450" spans="1:6" x14ac:dyDescent="0.3">
      <c r="A1450" t="s">
        <v>8219</v>
      </c>
      <c r="B1450">
        <v>97</v>
      </c>
      <c r="E1450" t="s">
        <v>8221</v>
      </c>
      <c r="F1450">
        <v>7</v>
      </c>
    </row>
    <row r="1451" spans="1:6" x14ac:dyDescent="0.3">
      <c r="A1451" t="s">
        <v>8219</v>
      </c>
      <c r="B1451">
        <v>76</v>
      </c>
      <c r="E1451" t="s">
        <v>8221</v>
      </c>
      <c r="F1451">
        <v>94</v>
      </c>
    </row>
    <row r="1452" spans="1:6" x14ac:dyDescent="0.3">
      <c r="A1452" t="s">
        <v>8219</v>
      </c>
      <c r="B1452">
        <v>11</v>
      </c>
      <c r="E1452" t="s">
        <v>8221</v>
      </c>
      <c r="F1452">
        <v>2</v>
      </c>
    </row>
    <row r="1453" spans="1:6" x14ac:dyDescent="0.3">
      <c r="A1453" t="s">
        <v>8219</v>
      </c>
      <c r="B1453">
        <v>52</v>
      </c>
      <c r="E1453" t="s">
        <v>8221</v>
      </c>
      <c r="F1453">
        <v>25</v>
      </c>
    </row>
    <row r="1454" spans="1:6" x14ac:dyDescent="0.3">
      <c r="A1454" t="s">
        <v>8219</v>
      </c>
      <c r="B1454">
        <v>95</v>
      </c>
      <c r="E1454" t="s">
        <v>8221</v>
      </c>
      <c r="F1454">
        <v>17</v>
      </c>
    </row>
    <row r="1455" spans="1:6" x14ac:dyDescent="0.3">
      <c r="A1455" t="s">
        <v>8219</v>
      </c>
      <c r="B1455">
        <v>35</v>
      </c>
      <c r="E1455" t="s">
        <v>8221</v>
      </c>
      <c r="F1455">
        <v>2</v>
      </c>
    </row>
    <row r="1456" spans="1:6" x14ac:dyDescent="0.3">
      <c r="A1456" t="s">
        <v>8219</v>
      </c>
      <c r="B1456">
        <v>21</v>
      </c>
      <c r="E1456" t="s">
        <v>8221</v>
      </c>
      <c r="F1456">
        <v>4</v>
      </c>
    </row>
    <row r="1457" spans="1:6" x14ac:dyDescent="0.3">
      <c r="A1457" t="s">
        <v>8219</v>
      </c>
      <c r="B1457">
        <v>93</v>
      </c>
      <c r="E1457" t="s">
        <v>8221</v>
      </c>
      <c r="F1457">
        <v>5</v>
      </c>
    </row>
    <row r="1458" spans="1:6" x14ac:dyDescent="0.3">
      <c r="A1458" t="s">
        <v>8219</v>
      </c>
      <c r="B1458">
        <v>11</v>
      </c>
      <c r="E1458" t="s">
        <v>8221</v>
      </c>
      <c r="F1458">
        <v>2</v>
      </c>
    </row>
    <row r="1459" spans="1:6" x14ac:dyDescent="0.3">
      <c r="A1459" t="s">
        <v>8219</v>
      </c>
      <c r="B1459">
        <v>21</v>
      </c>
      <c r="E1459" t="s">
        <v>8221</v>
      </c>
      <c r="F1459">
        <v>2</v>
      </c>
    </row>
    <row r="1460" spans="1:6" x14ac:dyDescent="0.3">
      <c r="A1460" t="s">
        <v>8219</v>
      </c>
      <c r="B1460">
        <v>54</v>
      </c>
      <c r="E1460" t="s">
        <v>8221</v>
      </c>
      <c r="F1460">
        <v>3</v>
      </c>
    </row>
    <row r="1461" spans="1:6" x14ac:dyDescent="0.3">
      <c r="A1461" t="s">
        <v>8219</v>
      </c>
      <c r="B1461">
        <v>31</v>
      </c>
      <c r="E1461" t="s">
        <v>8221</v>
      </c>
      <c r="F1461">
        <v>0</v>
      </c>
    </row>
    <row r="1462" spans="1:6" x14ac:dyDescent="0.3">
      <c r="A1462" t="s">
        <v>8219</v>
      </c>
      <c r="B1462">
        <v>132</v>
      </c>
      <c r="E1462" t="s">
        <v>8221</v>
      </c>
      <c r="F1462">
        <v>4</v>
      </c>
    </row>
    <row r="1463" spans="1:6" x14ac:dyDescent="0.3">
      <c r="A1463" t="s">
        <v>8219</v>
      </c>
      <c r="B1463">
        <v>3</v>
      </c>
      <c r="E1463" t="s">
        <v>8221</v>
      </c>
      <c r="F1463">
        <v>1</v>
      </c>
    </row>
    <row r="1464" spans="1:6" x14ac:dyDescent="0.3">
      <c r="A1464" t="s">
        <v>8219</v>
      </c>
      <c r="B1464">
        <v>6</v>
      </c>
      <c r="E1464" t="s">
        <v>8221</v>
      </c>
      <c r="F1464">
        <v>12</v>
      </c>
    </row>
    <row r="1465" spans="1:6" x14ac:dyDescent="0.3">
      <c r="A1465" t="s">
        <v>8219</v>
      </c>
      <c r="B1465">
        <v>10</v>
      </c>
      <c r="E1465" t="s">
        <v>8221</v>
      </c>
      <c r="F1465">
        <v>4</v>
      </c>
    </row>
    <row r="1466" spans="1:6" x14ac:dyDescent="0.3">
      <c r="A1466" t="s">
        <v>8219</v>
      </c>
      <c r="B1466">
        <v>147</v>
      </c>
      <c r="E1466" t="s">
        <v>8221</v>
      </c>
      <c r="F1466">
        <v>91</v>
      </c>
    </row>
    <row r="1467" spans="1:6" x14ac:dyDescent="0.3">
      <c r="A1467" t="s">
        <v>8219</v>
      </c>
      <c r="B1467">
        <v>199</v>
      </c>
      <c r="E1467" t="s">
        <v>8221</v>
      </c>
      <c r="F1467">
        <v>1</v>
      </c>
    </row>
    <row r="1468" spans="1:6" x14ac:dyDescent="0.3">
      <c r="A1468" t="s">
        <v>8219</v>
      </c>
      <c r="B1468">
        <v>50</v>
      </c>
      <c r="E1468" t="s">
        <v>8221</v>
      </c>
      <c r="F1468">
        <v>1</v>
      </c>
    </row>
    <row r="1469" spans="1:6" x14ac:dyDescent="0.3">
      <c r="A1469" t="s">
        <v>8219</v>
      </c>
      <c r="B1469">
        <v>21</v>
      </c>
      <c r="E1469" t="s">
        <v>8221</v>
      </c>
      <c r="F1469">
        <v>0</v>
      </c>
    </row>
    <row r="1470" spans="1:6" x14ac:dyDescent="0.3">
      <c r="A1470" t="s">
        <v>8219</v>
      </c>
      <c r="B1470">
        <v>24</v>
      </c>
      <c r="E1470" t="s">
        <v>8221</v>
      </c>
      <c r="F1470">
        <v>13</v>
      </c>
    </row>
    <row r="1471" spans="1:6" x14ac:dyDescent="0.3">
      <c r="A1471" t="s">
        <v>8219</v>
      </c>
      <c r="B1471">
        <v>32</v>
      </c>
      <c r="E1471" t="s">
        <v>8221</v>
      </c>
      <c r="F1471">
        <v>2</v>
      </c>
    </row>
    <row r="1472" spans="1:6" x14ac:dyDescent="0.3">
      <c r="A1472" t="s">
        <v>8219</v>
      </c>
      <c r="B1472">
        <v>62</v>
      </c>
      <c r="E1472" t="s">
        <v>8221</v>
      </c>
      <c r="F1472">
        <v>0</v>
      </c>
    </row>
    <row r="1473" spans="1:6" x14ac:dyDescent="0.3">
      <c r="A1473" t="s">
        <v>8219</v>
      </c>
      <c r="B1473">
        <v>9</v>
      </c>
      <c r="E1473" t="s">
        <v>8221</v>
      </c>
      <c r="F1473">
        <v>21</v>
      </c>
    </row>
    <row r="1474" spans="1:6" x14ac:dyDescent="0.3">
      <c r="A1474" t="s">
        <v>8219</v>
      </c>
      <c r="B1474">
        <v>38</v>
      </c>
      <c r="E1474" t="s">
        <v>8221</v>
      </c>
      <c r="F1474">
        <v>9</v>
      </c>
    </row>
    <row r="1475" spans="1:6" x14ac:dyDescent="0.3">
      <c r="A1475" t="s">
        <v>8219</v>
      </c>
      <c r="B1475">
        <v>54</v>
      </c>
      <c r="E1475" t="s">
        <v>8221</v>
      </c>
      <c r="F1475">
        <v>6</v>
      </c>
    </row>
    <row r="1476" spans="1:6" x14ac:dyDescent="0.3">
      <c r="A1476" t="s">
        <v>8219</v>
      </c>
      <c r="B1476">
        <v>37</v>
      </c>
      <c r="E1476" t="s">
        <v>8221</v>
      </c>
      <c r="F1476">
        <v>4</v>
      </c>
    </row>
    <row r="1477" spans="1:6" x14ac:dyDescent="0.3">
      <c r="A1477" t="s">
        <v>8219</v>
      </c>
      <c r="B1477">
        <v>39</v>
      </c>
      <c r="E1477" t="s">
        <v>8221</v>
      </c>
      <c r="F1477">
        <v>7</v>
      </c>
    </row>
    <row r="1478" spans="1:6" x14ac:dyDescent="0.3">
      <c r="A1478" t="s">
        <v>8219</v>
      </c>
      <c r="B1478">
        <v>34</v>
      </c>
      <c r="E1478" t="s">
        <v>8221</v>
      </c>
      <c r="F1478">
        <v>5</v>
      </c>
    </row>
    <row r="1479" spans="1:6" x14ac:dyDescent="0.3">
      <c r="A1479" t="s">
        <v>8219</v>
      </c>
      <c r="B1479">
        <v>55</v>
      </c>
      <c r="E1479" t="s">
        <v>8221</v>
      </c>
      <c r="F1479">
        <v>0</v>
      </c>
    </row>
    <row r="1480" spans="1:6" x14ac:dyDescent="0.3">
      <c r="A1480" t="s">
        <v>8219</v>
      </c>
      <c r="B1480">
        <v>32</v>
      </c>
      <c r="E1480" t="s">
        <v>8221</v>
      </c>
      <c r="F1480">
        <v>3</v>
      </c>
    </row>
    <row r="1481" spans="1:6" x14ac:dyDescent="0.3">
      <c r="A1481" t="s">
        <v>8219</v>
      </c>
      <c r="B1481">
        <v>25</v>
      </c>
      <c r="E1481" t="s">
        <v>8221</v>
      </c>
      <c r="F1481">
        <v>9</v>
      </c>
    </row>
    <row r="1482" spans="1:6" x14ac:dyDescent="0.3">
      <c r="A1482" t="s">
        <v>8219</v>
      </c>
      <c r="B1482">
        <v>33</v>
      </c>
      <c r="E1482" t="s">
        <v>8221</v>
      </c>
      <c r="F1482">
        <v>6</v>
      </c>
    </row>
    <row r="1483" spans="1:6" x14ac:dyDescent="0.3">
      <c r="A1483" t="s">
        <v>8219</v>
      </c>
      <c r="B1483">
        <v>108</v>
      </c>
      <c r="E1483" t="s">
        <v>8221</v>
      </c>
      <c r="F1483">
        <v>4</v>
      </c>
    </row>
    <row r="1484" spans="1:6" x14ac:dyDescent="0.3">
      <c r="A1484" t="s">
        <v>8219</v>
      </c>
      <c r="B1484">
        <v>20</v>
      </c>
      <c r="E1484" t="s">
        <v>8221</v>
      </c>
      <c r="F1484">
        <v>1</v>
      </c>
    </row>
    <row r="1485" spans="1:6" x14ac:dyDescent="0.3">
      <c r="A1485" t="s">
        <v>8219</v>
      </c>
      <c r="B1485">
        <v>98</v>
      </c>
      <c r="E1485" t="s">
        <v>8221</v>
      </c>
      <c r="F1485">
        <v>17</v>
      </c>
    </row>
    <row r="1486" spans="1:6" x14ac:dyDescent="0.3">
      <c r="A1486" t="s">
        <v>8219</v>
      </c>
      <c r="B1486">
        <v>196</v>
      </c>
      <c r="E1486" t="s">
        <v>8221</v>
      </c>
      <c r="F1486">
        <v>1</v>
      </c>
    </row>
    <row r="1487" spans="1:6" x14ac:dyDescent="0.3">
      <c r="A1487" t="s">
        <v>8219</v>
      </c>
      <c r="B1487">
        <v>39</v>
      </c>
      <c r="E1487" t="s">
        <v>8221</v>
      </c>
      <c r="F1487">
        <v>13</v>
      </c>
    </row>
    <row r="1488" spans="1:6" x14ac:dyDescent="0.3">
      <c r="A1488" t="s">
        <v>8219</v>
      </c>
      <c r="B1488">
        <v>128</v>
      </c>
      <c r="E1488" t="s">
        <v>8221</v>
      </c>
      <c r="F1488">
        <v>6</v>
      </c>
    </row>
    <row r="1489" spans="1:6" x14ac:dyDescent="0.3">
      <c r="A1489" t="s">
        <v>8219</v>
      </c>
      <c r="B1489">
        <v>71</v>
      </c>
      <c r="E1489" t="s">
        <v>8221</v>
      </c>
      <c r="F1489">
        <v>0</v>
      </c>
    </row>
    <row r="1490" spans="1:6" x14ac:dyDescent="0.3">
      <c r="A1490" t="s">
        <v>8219</v>
      </c>
      <c r="B1490">
        <v>47</v>
      </c>
      <c r="E1490" t="s">
        <v>8221</v>
      </c>
      <c r="F1490">
        <v>2</v>
      </c>
    </row>
    <row r="1491" spans="1:6" x14ac:dyDescent="0.3">
      <c r="A1491" t="s">
        <v>8219</v>
      </c>
      <c r="B1491">
        <v>17</v>
      </c>
      <c r="E1491" t="s">
        <v>8221</v>
      </c>
      <c r="F1491">
        <v>2</v>
      </c>
    </row>
    <row r="1492" spans="1:6" x14ac:dyDescent="0.3">
      <c r="A1492" t="s">
        <v>8219</v>
      </c>
      <c r="B1492">
        <v>91</v>
      </c>
      <c r="E1492" t="s">
        <v>8221</v>
      </c>
      <c r="F1492">
        <v>21</v>
      </c>
    </row>
    <row r="1493" spans="1:6" x14ac:dyDescent="0.3">
      <c r="A1493" t="s">
        <v>8219</v>
      </c>
      <c r="B1493">
        <v>43</v>
      </c>
      <c r="E1493" t="s">
        <v>8221</v>
      </c>
      <c r="F1493">
        <v>13</v>
      </c>
    </row>
    <row r="1494" spans="1:6" x14ac:dyDescent="0.3">
      <c r="A1494" t="s">
        <v>8219</v>
      </c>
      <c r="B1494">
        <v>17</v>
      </c>
      <c r="E1494" t="s">
        <v>8221</v>
      </c>
      <c r="F1494">
        <v>0</v>
      </c>
    </row>
    <row r="1495" spans="1:6" x14ac:dyDescent="0.3">
      <c r="A1495" t="s">
        <v>8219</v>
      </c>
      <c r="B1495">
        <v>33</v>
      </c>
      <c r="E1495" t="s">
        <v>8221</v>
      </c>
      <c r="F1495">
        <v>6</v>
      </c>
    </row>
    <row r="1496" spans="1:6" x14ac:dyDescent="0.3">
      <c r="A1496" t="s">
        <v>8219</v>
      </c>
      <c r="B1496">
        <v>87</v>
      </c>
      <c r="E1496" t="s">
        <v>8221</v>
      </c>
      <c r="F1496">
        <v>0</v>
      </c>
    </row>
    <row r="1497" spans="1:6" x14ac:dyDescent="0.3">
      <c r="A1497" t="s">
        <v>8219</v>
      </c>
      <c r="B1497">
        <v>113</v>
      </c>
      <c r="E1497" t="s">
        <v>8221</v>
      </c>
      <c r="F1497">
        <v>1</v>
      </c>
    </row>
    <row r="1498" spans="1:6" x14ac:dyDescent="0.3">
      <c r="A1498" t="s">
        <v>8219</v>
      </c>
      <c r="B1498">
        <v>14</v>
      </c>
      <c r="E1498" t="s">
        <v>8221</v>
      </c>
      <c r="F1498">
        <v>0</v>
      </c>
    </row>
    <row r="1499" spans="1:6" x14ac:dyDescent="0.3">
      <c r="A1499" t="s">
        <v>8219</v>
      </c>
      <c r="B1499">
        <v>30</v>
      </c>
      <c r="E1499" t="s">
        <v>8221</v>
      </c>
      <c r="F1499">
        <v>12</v>
      </c>
    </row>
    <row r="1500" spans="1:6" x14ac:dyDescent="0.3">
      <c r="A1500" t="s">
        <v>8219</v>
      </c>
      <c r="B1500">
        <v>16</v>
      </c>
      <c r="E1500" t="s">
        <v>8221</v>
      </c>
      <c r="F1500">
        <v>2</v>
      </c>
    </row>
    <row r="1501" spans="1:6" x14ac:dyDescent="0.3">
      <c r="A1501" t="s">
        <v>8219</v>
      </c>
      <c r="B1501">
        <v>46</v>
      </c>
      <c r="E1501" t="s">
        <v>8221</v>
      </c>
      <c r="F1501">
        <v>6</v>
      </c>
    </row>
    <row r="1502" spans="1:6" x14ac:dyDescent="0.3">
      <c r="A1502" t="s">
        <v>8219</v>
      </c>
      <c r="B1502">
        <v>24</v>
      </c>
      <c r="E1502" t="s">
        <v>8221</v>
      </c>
      <c r="F1502">
        <v>1</v>
      </c>
    </row>
    <row r="1503" spans="1:6" x14ac:dyDescent="0.3">
      <c r="A1503" t="s">
        <v>8219</v>
      </c>
      <c r="B1503">
        <v>97</v>
      </c>
      <c r="E1503" t="s">
        <v>8221</v>
      </c>
      <c r="F1503">
        <v>1</v>
      </c>
    </row>
    <row r="1504" spans="1:6" x14ac:dyDescent="0.3">
      <c r="A1504" t="s">
        <v>8219</v>
      </c>
      <c r="B1504">
        <v>59</v>
      </c>
      <c r="E1504" t="s">
        <v>8221</v>
      </c>
      <c r="F1504">
        <v>5</v>
      </c>
    </row>
    <row r="1505" spans="1:6" x14ac:dyDescent="0.3">
      <c r="A1505" t="s">
        <v>8219</v>
      </c>
      <c r="B1505">
        <v>1095</v>
      </c>
      <c r="E1505" t="s">
        <v>8221</v>
      </c>
      <c r="F1505">
        <v>0</v>
      </c>
    </row>
    <row r="1506" spans="1:6" x14ac:dyDescent="0.3">
      <c r="A1506" t="s">
        <v>8219</v>
      </c>
      <c r="B1506">
        <v>218</v>
      </c>
      <c r="E1506" t="s">
        <v>8221</v>
      </c>
      <c r="F1506">
        <v>3</v>
      </c>
    </row>
    <row r="1507" spans="1:6" x14ac:dyDescent="0.3">
      <c r="A1507" t="s">
        <v>8219</v>
      </c>
      <c r="B1507">
        <v>111</v>
      </c>
      <c r="E1507" t="s">
        <v>8221</v>
      </c>
      <c r="F1507">
        <v>8</v>
      </c>
    </row>
    <row r="1508" spans="1:6" x14ac:dyDescent="0.3">
      <c r="A1508" t="s">
        <v>8219</v>
      </c>
      <c r="B1508">
        <v>56</v>
      </c>
      <c r="E1508" t="s">
        <v>8221</v>
      </c>
      <c r="F1508">
        <v>3</v>
      </c>
    </row>
    <row r="1509" spans="1:6" x14ac:dyDescent="0.3">
      <c r="A1509" t="s">
        <v>8219</v>
      </c>
      <c r="B1509">
        <v>265</v>
      </c>
      <c r="E1509" t="s">
        <v>8221</v>
      </c>
      <c r="F1509">
        <v>8</v>
      </c>
    </row>
    <row r="1510" spans="1:6" x14ac:dyDescent="0.3">
      <c r="A1510" t="s">
        <v>8219</v>
      </c>
      <c r="B1510">
        <v>28</v>
      </c>
      <c r="E1510" t="s">
        <v>8221</v>
      </c>
      <c r="F1510">
        <v>1</v>
      </c>
    </row>
    <row r="1511" spans="1:6" x14ac:dyDescent="0.3">
      <c r="A1511" t="s">
        <v>8219</v>
      </c>
      <c r="B1511">
        <v>364</v>
      </c>
      <c r="E1511" t="s">
        <v>8221</v>
      </c>
      <c r="F1511">
        <v>4</v>
      </c>
    </row>
    <row r="1512" spans="1:6" x14ac:dyDescent="0.3">
      <c r="A1512" t="s">
        <v>8219</v>
      </c>
      <c r="B1512">
        <v>27</v>
      </c>
      <c r="E1512" t="s">
        <v>8221</v>
      </c>
      <c r="F1512">
        <v>8</v>
      </c>
    </row>
    <row r="1513" spans="1:6" x14ac:dyDescent="0.3">
      <c r="A1513" t="s">
        <v>8219</v>
      </c>
      <c r="B1513">
        <v>93</v>
      </c>
      <c r="E1513" t="s">
        <v>8221</v>
      </c>
      <c r="F1513">
        <v>1</v>
      </c>
    </row>
    <row r="1514" spans="1:6" x14ac:dyDescent="0.3">
      <c r="A1514" t="s">
        <v>8219</v>
      </c>
      <c r="B1514">
        <v>64</v>
      </c>
      <c r="E1514" t="s">
        <v>8221</v>
      </c>
      <c r="F1514">
        <v>5</v>
      </c>
    </row>
    <row r="1515" spans="1:6" x14ac:dyDescent="0.3">
      <c r="A1515" t="s">
        <v>8219</v>
      </c>
      <c r="B1515">
        <v>22</v>
      </c>
      <c r="E1515" t="s">
        <v>8221</v>
      </c>
      <c r="F1515">
        <v>0</v>
      </c>
    </row>
    <row r="1516" spans="1:6" x14ac:dyDescent="0.3">
      <c r="A1516" t="s">
        <v>8219</v>
      </c>
      <c r="B1516">
        <v>59</v>
      </c>
      <c r="E1516" t="s">
        <v>8221</v>
      </c>
      <c r="F1516">
        <v>0</v>
      </c>
    </row>
    <row r="1517" spans="1:6" x14ac:dyDescent="0.3">
      <c r="A1517" t="s">
        <v>8219</v>
      </c>
      <c r="B1517">
        <v>249</v>
      </c>
      <c r="E1517" t="s">
        <v>8221</v>
      </c>
      <c r="F1517">
        <v>1</v>
      </c>
    </row>
    <row r="1518" spans="1:6" x14ac:dyDescent="0.3">
      <c r="A1518" t="s">
        <v>8219</v>
      </c>
      <c r="B1518">
        <v>392</v>
      </c>
      <c r="E1518" t="s">
        <v>8221</v>
      </c>
      <c r="F1518">
        <v>0</v>
      </c>
    </row>
    <row r="1519" spans="1:6" x14ac:dyDescent="0.3">
      <c r="A1519" t="s">
        <v>8219</v>
      </c>
      <c r="B1519">
        <v>115</v>
      </c>
      <c r="E1519" t="s">
        <v>8221</v>
      </c>
      <c r="F1519">
        <v>0</v>
      </c>
    </row>
    <row r="1520" spans="1:6" x14ac:dyDescent="0.3">
      <c r="A1520" t="s">
        <v>8219</v>
      </c>
      <c r="B1520">
        <v>433</v>
      </c>
      <c r="E1520" t="s">
        <v>8221</v>
      </c>
      <c r="F1520">
        <v>6</v>
      </c>
    </row>
    <row r="1521" spans="1:6" x14ac:dyDescent="0.3">
      <c r="A1521" t="s">
        <v>8219</v>
      </c>
      <c r="B1521">
        <v>20</v>
      </c>
      <c r="E1521" t="s">
        <v>8221</v>
      </c>
      <c r="F1521">
        <v>6</v>
      </c>
    </row>
    <row r="1522" spans="1:6" x14ac:dyDescent="0.3">
      <c r="A1522" t="s">
        <v>8219</v>
      </c>
      <c r="B1522">
        <v>8</v>
      </c>
      <c r="E1522" t="s">
        <v>8221</v>
      </c>
      <c r="F1522">
        <v>14</v>
      </c>
    </row>
    <row r="1523" spans="1:6" x14ac:dyDescent="0.3">
      <c r="A1523" t="s">
        <v>8219</v>
      </c>
      <c r="B1523">
        <v>175</v>
      </c>
      <c r="E1523" t="s">
        <v>8221</v>
      </c>
      <c r="F1523">
        <v>6</v>
      </c>
    </row>
    <row r="1524" spans="1:6" x14ac:dyDescent="0.3">
      <c r="A1524" t="s">
        <v>8219</v>
      </c>
      <c r="B1524">
        <v>104</v>
      </c>
      <c r="E1524" t="s">
        <v>8221</v>
      </c>
      <c r="F1524">
        <v>33</v>
      </c>
    </row>
    <row r="1525" spans="1:6" x14ac:dyDescent="0.3">
      <c r="A1525" t="s">
        <v>8219</v>
      </c>
      <c r="B1525">
        <v>17</v>
      </c>
      <c r="E1525" t="s">
        <v>8221</v>
      </c>
      <c r="F1525">
        <v>4</v>
      </c>
    </row>
    <row r="1526" spans="1:6" x14ac:dyDescent="0.3">
      <c r="A1526" t="s">
        <v>8219</v>
      </c>
      <c r="B1526">
        <v>277</v>
      </c>
      <c r="E1526" t="s">
        <v>8221</v>
      </c>
      <c r="F1526">
        <v>1</v>
      </c>
    </row>
    <row r="1527" spans="1:6" x14ac:dyDescent="0.3">
      <c r="A1527" t="s">
        <v>8219</v>
      </c>
      <c r="B1527">
        <v>118</v>
      </c>
      <c r="E1527" t="s">
        <v>8221</v>
      </c>
      <c r="F1527">
        <v>0</v>
      </c>
    </row>
    <row r="1528" spans="1:6" x14ac:dyDescent="0.3">
      <c r="A1528" t="s">
        <v>8219</v>
      </c>
      <c r="B1528">
        <v>97</v>
      </c>
      <c r="E1528" t="s">
        <v>8221</v>
      </c>
      <c r="F1528">
        <v>6</v>
      </c>
    </row>
    <row r="1529" spans="1:6" x14ac:dyDescent="0.3">
      <c r="A1529" t="s">
        <v>8219</v>
      </c>
      <c r="B1529">
        <v>20</v>
      </c>
      <c r="E1529" t="s">
        <v>8221</v>
      </c>
      <c r="F1529">
        <v>6</v>
      </c>
    </row>
    <row r="1530" spans="1:6" x14ac:dyDescent="0.3">
      <c r="A1530" t="s">
        <v>8219</v>
      </c>
      <c r="B1530">
        <v>26</v>
      </c>
      <c r="E1530" t="s">
        <v>8221</v>
      </c>
      <c r="F1530">
        <v>1</v>
      </c>
    </row>
    <row r="1531" spans="1:6" x14ac:dyDescent="0.3">
      <c r="A1531" t="s">
        <v>8219</v>
      </c>
      <c r="B1531">
        <v>128</v>
      </c>
      <c r="E1531" t="s">
        <v>8221</v>
      </c>
      <c r="F1531">
        <v>3</v>
      </c>
    </row>
    <row r="1532" spans="1:6" x14ac:dyDescent="0.3">
      <c r="A1532" t="s">
        <v>8219</v>
      </c>
      <c r="B1532">
        <v>15</v>
      </c>
    </row>
    <row r="1533" spans="1:6" x14ac:dyDescent="0.3">
      <c r="A1533" t="s">
        <v>8219</v>
      </c>
      <c r="B1533">
        <v>25</v>
      </c>
    </row>
    <row r="1534" spans="1:6" x14ac:dyDescent="0.3">
      <c r="A1534" t="s">
        <v>8219</v>
      </c>
      <c r="B1534">
        <v>55</v>
      </c>
    </row>
    <row r="1535" spans="1:6" x14ac:dyDescent="0.3">
      <c r="A1535" t="s">
        <v>8219</v>
      </c>
      <c r="B1535">
        <v>107</v>
      </c>
    </row>
    <row r="1536" spans="1:6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2:A2186">
    <cfRule type="cellIs" dxfId="7" priority="5" operator="equal">
      <formula>"live"</formula>
    </cfRule>
    <cfRule type="cellIs" dxfId="6" priority="6" operator="equal">
      <formula>"failed"</formula>
    </cfRule>
    <cfRule type="cellIs" dxfId="5" priority="7" operator="equal">
      <formula>"canceled"</formula>
    </cfRule>
    <cfRule type="cellIs" dxfId="4" priority="8" operator="equal">
      <formula>"successful"</formula>
    </cfRule>
  </conditionalFormatting>
  <conditionalFormatting sqref="E2:E1531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Pivot_Cat</vt:lpstr>
      <vt:lpstr>Pivot_SubCat</vt:lpstr>
      <vt:lpstr>Pivot_Date</vt:lpstr>
      <vt:lpstr>Bonus</vt:lpstr>
      <vt:lpstr>Statistical_Analysis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Chell</cp:lastModifiedBy>
  <dcterms:created xsi:type="dcterms:W3CDTF">2017-04-20T15:17:24Z</dcterms:created>
  <dcterms:modified xsi:type="dcterms:W3CDTF">2019-06-15T18:44:39Z</dcterms:modified>
</cp:coreProperties>
</file>